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 สภ.เมืองสมุทร-แผนการใช้จ่าย 69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 สภ.เมืองสมุทร-แผนการใช้จ่าย 69'!$A$1:$J$59</definedName>
    <definedName name="_xlnm.Print_Titles" localSheetId="0">' สภ.เมืองสมุทร-แผนการใช้จ่าย 69'!$1:$7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<sst xmlns="http://schemas.openxmlformats.org/spreadsheetml/2006/main" count="521" uniqueCount="204">
  <si>
    <t xml:space="preserve">แผนการใช้จ่ายงบประมาณ </t>
  </si>
  <si>
    <t xml:space="preserve">สถานีตำรวจภูธรสถานีตำรวจภูธรเมืองสมุทรสาคร </t>
  </si>
  <si>
    <t>ประจำปีงบประมาณ พ.ศ. 2569</t>
  </si>
  <si>
    <t xml:space="preserve"> ข้อมูล ณ วันที่  31 มีนาคม 2569</t>
  </si>
  <si>
    <t>ที่</t>
  </si>
  <si>
    <t>ชื่อโครงการ/กิจกรรม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</si>
  <si>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</si>
  <si>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</si>
  <si>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</si>
  <si>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</si>
  <si>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ยอดจัดสรร</t>
  </si>
  <si>
    <t>ยอดรายเดือน</t>
  </si>
  <si>
    <t>สตช.</t>
  </si>
  <si>
    <t>หน่วยงานภาครัฐ</t>
  </si>
  <si>
    <t>ภาคเอกชน</t>
  </si>
  <si>
    <t>อปท.</t>
  </si>
  <si>
    <t>อื่นๆ</t>
  </si>
  <si>
    <t>รวมทั้งสิ้น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</si>
  <si>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</si>
  <si>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</si>
  <si>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1 ต.ค. 68 - 30 ก.ย. 69</t>
  </si>
  <si>
    <t>คดีอาญากลุ่มคดีความผิดเกี่ยวกับทรัพย์
ชีวิต ร่างกาย และเพศลดลง</t>
  </si>
  <si>
    <t>กิจกรรม การบังคับใช้กฎหมายและบริการประชาชน</t>
  </si>
  <si>
    <t>งบดำเนินงาน</t>
  </si>
  <si>
    <t>1.1 ค่าตอบแทน ใช้สอยและวัสดุ</t>
  </si>
  <si>
    <t xml:space="preserve">     1.1.1 ค่าเบี้ยเลี้ยง ที่พัก พาหนะ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</si>
  <si>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</si>
  <si>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</si>
  <si>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    1.1.2 ค่าตอบแทนนอกเวลา 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</si>
  <si>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</si>
  <si>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</si>
  <si>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    1.1.3 ค่าอาหาร ผู้ต้องหา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</si>
  <si>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</si>
  <si>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</si>
  <si>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    1.1.4 วัสดุ น้ำมันเชื้อเพลิง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</si>
  <si>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</si>
  <si>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</si>
  <si>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    1.1.5 น้ำมันรถเช่า</t>
  </si>
  <si>
    <t xml:space="preserve">     1.1.6 ค่าซ่อมแซมยานพาหนะ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</si>
  <si>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</si>
  <si>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</si>
  <si>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 xml:space="preserve">     1.1.7 วัสดุ จราจร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</si>
  <si>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</si>
  <si>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</si>
  <si>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 xml:space="preserve">     1.1.8 จ้างเหมาบริการ+สะอาด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</si>
  <si>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</si>
  <si>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</si>
  <si>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    1.1.9 วัสดุ สำนักงาน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</si>
  <si>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</si>
  <si>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</si>
  <si>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>1.3 กิจกรรม การบังคับใช้กฎหมายและบริการประชาชน</t>
  </si>
  <si>
    <t>-ค่าใช้จ่ายภารกิจงานชุมชนและมวลชนสัมพันธ์</t>
  </si>
  <si>
    <t xml:space="preserve">     1.3.1 เบี้ยประชุม กต.ตร.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</si>
  <si>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</si>
  <si>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</si>
  <si>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    1.3.2 ค่าตอบแทนของชุดปฏิบัติการมวลชนและชุมชนสัมพันธ์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</si>
  <si>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</si>
  <si>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</si>
  <si>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 xml:space="preserve">     1.3.3 ค่าตอบแทนอาสาสมัครตำรวจบ้าน</t>
  </si>
  <si>
    <t xml:space="preserve">     1.3.4 ค่าน้ำมันเชื้อเพลิงชุดปฏิบัติชุมชนมวลชนสัมพันธ์</t>
  </si>
  <si>
    <t xml:space="preserve">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</si>
  <si>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1.4 โครงการบังคับใช้กฎหมาย อำนวยความยุติธรรมและบริการประชาชน</t>
  </si>
  <si>
    <t xml:space="preserve"> เบิกค่าตอบแทนให้เป็นไปตามระเบียบ</t>
  </si>
  <si>
    <t xml:space="preserve">    1.4.1 ค่าตอบแทนพยาน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</si>
  <si>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</si>
  <si>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</si>
  <si>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 xml:space="preserve">     1.4.2 ค่าตอบแทนนักจิต</t>
  </si>
  <si>
    <t xml:space="preserve">     1.4.3 ค่าตอบแทน จพง.ชันสูตพลิกศพ</t>
  </si>
  <si>
    <t xml:space="preserve">     1.4.4 คชจ.ในการส่งหมายเรียกพยาน</t>
  </si>
  <si>
    <t xml:space="preserve">     1.4.5 ค่าตอบแทนสอบสวนคดีอาญา</t>
  </si>
  <si>
    <t>1.5.ค่าสาธารณูปโภค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</si>
  <si>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</si>
  <si>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</si>
  <si>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โครงการปฏิรูประบบงานตำรวจ 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</si>
  <si>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</si>
  <si>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หัวหน้าหน่วยสามารถแก้ไขปัญหาได้อย่างมีประสิทธิภาพ</t>
  </si>
  <si>
    <t>โครงการปราบปรามการค้ายาเสพติด 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</si>
  <si>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</si>
  <si>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</si>
  <si>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>3.1 โครงการบริหารจัดการสกัดกั้นยาเสพติด (Heart land)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</si>
  <si>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</si>
  <si>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3.2 โครงสร้างเครือข่ายผู้มีอิทธิพล</t>
  </si>
  <si>
    <t>3.3 โครงการปราบปรามค้ายาเสพติด</t>
  </si>
  <si>
    <t xml:space="preserve"> -ค่าตอบแทนด่านตราวจ/จุดตรวจ
 - การเบิกค่าใช้จ่ายในการตั้งด่านตรวจ/จุดตรวจ ที่เกี่ยวข้องยาเสพติด
ผู้มีอิทธิพลที่เกี่ยวข้องกับยาเสพติด</t>
  </si>
  <si>
    <t>3.4 โครงการปราบปรามค้ายาเสพติด</t>
  </si>
  <si>
    <t>-ค่าสาธารณูปโภคประจำด่าน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</si>
  <si>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</si>
  <si>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โครงการสร้างภูมิคุ้มกันและป้องกันยาเสพติด  (โครงการตำรวจประสานโรงเรียน (1 ตำรวจ 1 โรงเรียน) )</t>
  </si>
  <si>
    <t>สร้างภูมิคุ้มกันเกี่ยวกับยาเสพติดให้กับเด็กนักเรียนในพื้นที่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</si>
  <si>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</si>
  <si>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>โครงการบังคับใช้กฎหมาย อำนวยความยุติธรรม และบริการประชาชน</t>
  </si>
  <si>
    <t>กิจกรรมรักษาความปลอดภัยและให้บริการนักท่องเที่ยว</t>
  </si>
  <si>
    <t>5.1ค่าตอบแทนชุดปฏิบัติการรักษาความปลอดภัยนักท่องเที่ยว</t>
  </si>
  <si>
    <t>-เบิกค่าตอบแทนชุดปฏิบัติรักษาควมปลอดภัยนักท่องเที่ยว</t>
  </si>
  <si>
    <t>ลดปัญหาอาชญากรรมที่มีผลกระทบต่อนักท่องเที่ยว 
มีความปลอดภัยในชีวิตและทรัพย์สิน</t>
  </si>
  <si>
    <t>5.2 ค่าน้ำมันเชื้อเพลิงชุดปฏิบัติรักษาควมปลอดภัยนักท่องเที่ยว</t>
  </si>
  <si>
    <t>-เบิกค่าน้ำมันเชื้อเพลิงชุดปฏิบัติรักษาควมปลอดภัยนักท่องเที่ยว</t>
  </si>
  <si>
    <t>ชุดปฏิบัติการได้รับน้ำมันเชื้อเพลิงในการปฏิบัติ หน้าที่อย่างเพียงพอ</t>
  </si>
  <si>
    <t>โครงการสร้างภูมิคุ้มกันและป้องกันยาเสพติด</t>
  </si>
  <si>
    <t xml:space="preserve"> 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</si>
  <si>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</si>
  <si>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ป้องกันการเกิดอุบัติเหตุทางท้องถนน อำนวยความสะดวกแก่ประชาชน  
ในการใช้รถใช้ถนนเทศกาลปีใหม่และเทศกาลสงกรานต์ พ.ศ.2569</t>
  </si>
  <si>
    <t>อุบัติเหตุทางท้องถนนลดลง</t>
  </si>
  <si>
    <t xml:space="preserve">     7.1. โครงการรณรงค์ป้องกันและแก้ไขปัญหาอุบัติเหตุ
ทางถนนช่วงเทศกาลปีใหม่ 2569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</si>
  <si>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</si>
  <si>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 xml:space="preserve">30 ธ.ค.68 -5 ม.ค.69 </t>
  </si>
  <si>
    <t xml:space="preserve"> </t>
  </si>
  <si>
    <t xml:space="preserve">     7.2. โครงการรณรงค์ป้องกันและแก้ไขปัญหาอุบัติเหตุ
ทางถนนช่วงเทศกาลสงกรานต์ 2569</t>
  </si>
  <si>
    <t>10 เม.ย.-16 เม.ย.69</t>
  </si>
  <si>
    <t>โครงการดำเนินงานตำบลยั่งยืน เพื่อแก้ไขปัญหายาเสพติด</t>
  </si>
  <si>
    <t xml:space="preserve">ค่าตอบแทนเจ้าหน้าที่ในการลงพื้นที่เป้าหมาย </t>
  </si>
  <si>
    <t xml:space="preserve">ปัญหายาเสพติดลดลง </t>
  </si>
  <si>
    <t>โครงการอำนวยความสะดวกและความปลอดภัยในการบำเพ็ญประโยชน์ ฯ</t>
  </si>
  <si>
    <t>ลงพื้นที่ในการทำกิจกรรมจิตอาสา</t>
  </si>
  <si>
    <t>สร้างจิตสำนึกในการบำเพ็ญประโยชน์</t>
  </si>
  <si>
    <t>โครงการปราบปรามการค้ายาเสพติด(ปิดล้อมตรวจค้น)</t>
  </si>
  <si>
    <t>ปิดล้อม ตรวจค้นตามหมายค้น</t>
  </si>
  <si>
    <t>ลดปัญหาการค้ายาเสพติด</t>
  </si>
  <si>
    <t>ค่าเช่าบ้าน</t>
  </si>
  <si>
    <t>เบิกค่าเช่าซื้อ</t>
  </si>
  <si>
    <t>รวม  11  รายการ  เป็นเงินทั้งสิ้น</t>
  </si>
  <si>
    <t>ตรวจแล้วถูกต้อง</t>
  </si>
  <si>
    <t xml:space="preserve"> - ทราบ</t>
  </si>
  <si>
    <r>
      <rPr>
        <b/>
        <sz val="16"/>
        <color theme="1"/>
        <rFont val="TH SarabunIT๙"/>
        <charset val="222"/>
      </rPr>
      <t xml:space="preserve">           พ.ต.ต.หญิง</t>
    </r>
    <r>
      <rPr>
        <b/>
        <sz val="16"/>
        <color theme="1"/>
        <rFont val="TH SarabunIT๙"/>
        <charset val="134"/>
      </rPr>
      <t xml:space="preserve"> </t>
    </r>
  </si>
  <si>
    <t>พ.ต.อ.</t>
  </si>
  <si>
    <t xml:space="preserve">    </t>
  </si>
  <si>
    <t>(รสริน     พัฒนพงษ์)</t>
  </si>
  <si>
    <t>(สิทธิพร  กะสิ)</t>
  </si>
  <si>
    <t>สว.อก.สภ.เมืองสมุทรสาคร</t>
  </si>
  <si>
    <t>ผกก.สภ.เมืองสมุทรสาคร</t>
  </si>
  <si>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</si>
  <si>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</si>
  <si>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</si>
  <si>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r>
      <rPr>
        <b/>
        <sz val="16"/>
        <color theme="1"/>
        <rFont val="TH SarabunPSK"/>
        <charset val="134"/>
      </rPr>
      <t xml:space="preserve"> </t>
    </r>
    <r>
      <rPr>
        <b/>
        <sz val="16"/>
        <color rgb="FFFF0000"/>
        <rFont val="TH SarabunPSK"/>
        <charset val="134"/>
      </rPr>
      <t>ข้อมูล ณ วันที่ 8 กุมภาพันธ์ 2567</t>
    </r>
  </si>
  <si>
    <t>รายการ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</si>
  <si>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</si>
  <si>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</si>
  <si>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</si>
  <si>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</si>
  <si>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</si>
  <si>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</si>
  <si>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</si>
  <si>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</si>
  <si>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</si>
  <si>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</si>
  <si>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</si>
  <si>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</si>
  <si>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</si>
  <si>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</si>
  <si>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</si>
  <si>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</si>
  <si>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r>
      <rPr>
        <b/>
        <sz val="16"/>
        <color theme="1"/>
        <rFont val="TH SarabunPSK"/>
        <charset val="134"/>
      </rPr>
      <t xml:space="preserve"> </t>
    </r>
    <r>
      <rPr>
        <b/>
        <sz val="16"/>
        <color rgb="FFFF0000"/>
        <rFont val="TH SarabunPSK"/>
        <charset val="134"/>
      </rPr>
      <t>ข้อมูล ณ วันที่ 31 มีนาคม 2567</t>
    </r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</si>
  <si>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</si>
  <si>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</si>
  <si>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</si>
  <si>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</si>
  <si>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</si>
  <si>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</si>
  <si>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</si>
  <si>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</si>
  <si>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</si>
  <si>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r>
      <rPr>
        <b/>
        <sz val="16"/>
        <color theme="1"/>
        <rFont val="TH SarabunPSK"/>
        <charset val="134"/>
      </rPr>
      <t xml:space="preserve"> </t>
    </r>
    <r>
      <rPr>
        <b/>
        <sz val="16"/>
        <color rgb="FFFF0000"/>
        <rFont val="TH SarabunPSK"/>
        <charset val="134"/>
      </rPr>
      <t>ข้อมูล นี้จะมีการเปลี่ยนทุกครั้งที่มีการจัดซืิ้อจัดจ้างหรือใช้จ่าย</t>
    </r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</si>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</sst>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_(* #,##0.00_);_(* \(#,##0.00\);_(* &quot;-&quot;??_);_(@_)"/>
  </numFmts>
  <fonts count="36">
    <font>
      <sz val="11"/>
      <color theme="1"/>
      <name val="Tahoma"/>
      <charset val="134"/>
      <scheme val="minor"/>
    </font>
    <font>
      <sz val="16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name val="TH SarabunPSK"/>
      <charset val="134"/>
    </font>
    <font>
      <sz val="16"/>
      <color rgb="FF000000"/>
      <name val="TH SarabunPSK"/>
      <charset val="134"/>
    </font>
    <font>
      <sz val="16"/>
      <color rgb="FF0000FF"/>
      <name val="TH SarabunPSK"/>
      <charset val="134"/>
    </font>
    <font>
      <sz val="16"/>
      <color rgb="FFFF0000"/>
      <name val="TH SarabunPSK"/>
      <charset val="134"/>
    </font>
    <font>
      <b/>
      <sz val="16"/>
      <color rgb="FF000000"/>
      <name val="TH SarabunPSK"/>
      <charset val="134"/>
    </font>
    <font>
      <b/>
      <sz val="16"/>
      <color rgb="FFFF0000"/>
      <name val="TH SarabunPSK"/>
      <charset val="134"/>
    </font>
    <font>
      <b/>
      <sz val="14"/>
      <color theme="1"/>
      <name val="TH SarabunPSK"/>
      <charset val="222"/>
    </font>
    <font>
      <b/>
      <sz val="16"/>
      <color theme="1"/>
      <name val="TH SarabunPSK"/>
      <charset val="222"/>
    </font>
    <font>
      <b/>
      <sz val="16"/>
      <color theme="1"/>
      <name val="TH SarabunIT๙"/>
      <charset val="222"/>
    </font>
    <font>
      <b/>
      <sz val="18"/>
      <color theme="1"/>
      <name val="TH SarabunPSK"/>
      <charset val="222"/>
    </font>
    <font>
      <b/>
      <sz val="14"/>
      <color rgb="FFFF0000"/>
      <name val="TH SarabunPSK"/>
      <charset val="222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sz val="11"/>
      <color theme="1"/>
      <name val="Tahoma"/>
      <charset val="222"/>
      <scheme val="minor"/>
    </font>
    <font>
      <b/>
      <sz val="16"/>
      <color theme="1"/>
      <name val="TH SarabunIT๙"/>
      <charset val="134"/>
    </font>
  </fonts>
  <fills count="3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4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26" applyNumberFormat="0" applyAlignment="0" applyProtection="0">
      <alignment vertical="center"/>
    </xf>
    <xf numFmtId="0" fontId="24" fillId="6" borderId="27" applyNumberFormat="0" applyAlignment="0" applyProtection="0">
      <alignment vertical="center"/>
    </xf>
    <xf numFmtId="0" fontId="25" fillId="6" borderId="26" applyNumberFormat="0" applyAlignment="0" applyProtection="0">
      <alignment vertical="center"/>
    </xf>
    <xf numFmtId="0" fontId="26" fillId="7" borderId="28" applyNumberFormat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/>
  </cellStyleXfs>
  <cellXfs count="1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2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2" fillId="2" borderId="6" xfId="0" applyFont="1" applyFill="1" applyBorder="1" applyAlignment="1">
      <alignment horizontal="center" vertical="center"/>
    </xf>
    <xf numFmtId="0" fontId="3" fillId="0" borderId="7" xfId="0" applyFont="1" applyBorder="1"/>
    <xf numFmtId="0" fontId="1" fillId="0" borderId="8" xfId="0" applyFont="1" applyBorder="1" applyAlignment="1">
      <alignment horizontal="center"/>
    </xf>
    <xf numFmtId="0" fontId="4" fillId="0" borderId="8" xfId="0" applyFont="1" applyBorder="1"/>
    <xf numFmtId="4" fontId="2" fillId="0" borderId="8" xfId="0" applyNumberFormat="1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4" fontId="1" fillId="0" borderId="8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2" fontId="6" fillId="0" borderId="8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4" fontId="1" fillId="0" borderId="0" xfId="0" applyNumberFormat="1" applyFont="1"/>
    <xf numFmtId="180" fontId="1" fillId="0" borderId="8" xfId="0" applyNumberFormat="1" applyFont="1" applyBorder="1" applyAlignment="1">
      <alignment horizontal="right"/>
    </xf>
    <xf numFmtId="0" fontId="1" fillId="0" borderId="8" xfId="0" applyFont="1" applyBorder="1"/>
    <xf numFmtId="180" fontId="1" fillId="3" borderId="8" xfId="0" applyNumberFormat="1" applyFont="1" applyFill="1" applyBorder="1" applyAlignment="1">
      <alignment horizontal="right"/>
    </xf>
    <xf numFmtId="180" fontId="1" fillId="0" borderId="10" xfId="0" applyNumberFormat="1" applyFont="1" applyBorder="1" applyAlignment="1">
      <alignment horizontal="right"/>
    </xf>
    <xf numFmtId="0" fontId="7" fillId="0" borderId="8" xfId="0" applyFont="1" applyBorder="1"/>
    <xf numFmtId="0" fontId="2" fillId="0" borderId="8" xfId="0" applyFont="1" applyBorder="1" applyAlignment="1">
      <alignment horizontal="center" vertical="center"/>
    </xf>
    <xf numFmtId="0" fontId="6" fillId="0" borderId="8" xfId="0" applyFont="1" applyBorder="1"/>
    <xf numFmtId="4" fontId="8" fillId="0" borderId="8" xfId="0" applyNumberFormat="1" applyFont="1" applyBorder="1" applyAlignment="1">
      <alignment horizontal="right"/>
    </xf>
    <xf numFmtId="2" fontId="1" fillId="0" borderId="0" xfId="0" applyNumberFormat="1" applyFont="1"/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3" fillId="0" borderId="11" xfId="0" applyFont="1" applyBorder="1"/>
    <xf numFmtId="0" fontId="2" fillId="2" borderId="2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left"/>
    </xf>
    <xf numFmtId="0" fontId="4" fillId="0" borderId="8" xfId="0" applyFont="1" applyBorder="1" applyAlignment="1">
      <alignment horizontal="left" vertical="center" wrapText="1"/>
    </xf>
    <xf numFmtId="0" fontId="1" fillId="0" borderId="9" xfId="0" applyFont="1" applyBorder="1"/>
    <xf numFmtId="0" fontId="3" fillId="0" borderId="12" xfId="0" applyFont="1" applyBorder="1"/>
    <xf numFmtId="0" fontId="1" fillId="0" borderId="10" xfId="0" applyFont="1" applyBorder="1" applyAlignment="1">
      <alignment horizontal="center"/>
    </xf>
    <xf numFmtId="0" fontId="3" fillId="0" borderId="9" xfId="0" applyFont="1" applyBorder="1"/>
    <xf numFmtId="4" fontId="1" fillId="0" borderId="10" xfId="0" applyNumberFormat="1" applyFont="1" applyBorder="1" applyAlignment="1">
      <alignment horizontal="right"/>
    </xf>
    <xf numFmtId="2" fontId="1" fillId="0" borderId="8" xfId="0" applyNumberFormat="1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9" fillId="0" borderId="0" xfId="0" applyFont="1" applyFill="1"/>
    <xf numFmtId="0" fontId="10" fillId="0" borderId="0" xfId="0" applyFont="1" applyFill="1" applyAlignment="1">
      <alignment vertical="center"/>
    </xf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vertical="center"/>
    </xf>
    <xf numFmtId="0" fontId="11" fillId="0" borderId="0" xfId="0" applyFont="1" applyFill="1"/>
    <xf numFmtId="0" fontId="10" fillId="0" borderId="0" xfId="0" applyFont="1" applyFill="1" applyAlignment="1">
      <alignment horizontal="center"/>
    </xf>
    <xf numFmtId="0" fontId="10" fillId="0" borderId="0" xfId="0" applyFont="1" applyFill="1"/>
    <xf numFmtId="176" fontId="10" fillId="0" borderId="0" xfId="1" applyFont="1" applyFill="1"/>
    <xf numFmtId="0" fontId="12" fillId="0" borderId="0" xfId="0" applyFont="1" applyFill="1" applyAlignment="1">
      <alignment horizontal="center"/>
    </xf>
    <xf numFmtId="0" fontId="12" fillId="0" borderId="0" xfId="0" applyFont="1" applyFill="1"/>
    <xf numFmtId="176" fontId="10" fillId="0" borderId="0" xfId="1" applyFont="1" applyFill="1" applyAlignment="1"/>
    <xf numFmtId="0" fontId="9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/>
    <xf numFmtId="0" fontId="9" fillId="0" borderId="1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0" fontId="9" fillId="0" borderId="14" xfId="0" applyFont="1" applyFill="1" applyBorder="1"/>
    <xf numFmtId="176" fontId="9" fillId="0" borderId="15" xfId="1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/>
    </xf>
    <xf numFmtId="0" fontId="9" fillId="0" borderId="16" xfId="0" applyFont="1" applyFill="1" applyBorder="1"/>
    <xf numFmtId="0" fontId="9" fillId="0" borderId="13" xfId="0" applyFont="1" applyFill="1" applyBorder="1" applyAlignment="1">
      <alignment horizontal="center" wrapText="1"/>
    </xf>
    <xf numFmtId="0" fontId="10" fillId="0" borderId="17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right" vertical="center"/>
    </xf>
    <xf numFmtId="0" fontId="10" fillId="0" borderId="17" xfId="0" applyFont="1" applyFill="1" applyBorder="1" applyAlignment="1">
      <alignment vertical="center"/>
    </xf>
    <xf numFmtId="4" fontId="10" fillId="0" borderId="17" xfId="0" applyNumberFormat="1" applyFont="1" applyFill="1" applyBorder="1" applyAlignment="1">
      <alignment vertical="center"/>
    </xf>
    <xf numFmtId="176" fontId="10" fillId="0" borderId="15" xfId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top"/>
    </xf>
    <xf numFmtId="0" fontId="9" fillId="0" borderId="19" xfId="0" applyFont="1" applyFill="1" applyBorder="1" applyAlignment="1">
      <alignment vertical="top"/>
    </xf>
    <xf numFmtId="0" fontId="9" fillId="0" borderId="19" xfId="0" applyFont="1" applyFill="1" applyBorder="1" applyAlignment="1">
      <alignment vertical="top" wrapText="1"/>
    </xf>
    <xf numFmtId="176" fontId="9" fillId="0" borderId="19" xfId="0" applyNumberFormat="1" applyFont="1" applyFill="1" applyBorder="1" applyAlignment="1">
      <alignment vertical="top"/>
    </xf>
    <xf numFmtId="0" fontId="9" fillId="0" borderId="19" xfId="0" applyFont="1" applyFill="1" applyBorder="1" applyAlignment="1">
      <alignment horizontal="center" vertical="top"/>
    </xf>
    <xf numFmtId="176" fontId="9" fillId="0" borderId="15" xfId="1" applyFont="1" applyFill="1" applyBorder="1" applyAlignment="1">
      <alignment horizontal="center" vertical="top"/>
    </xf>
    <xf numFmtId="0" fontId="9" fillId="0" borderId="15" xfId="0" applyFont="1" applyFill="1" applyBorder="1" applyAlignment="1">
      <alignment horizontal="center" vertical="top"/>
    </xf>
    <xf numFmtId="0" fontId="9" fillId="0" borderId="16" xfId="0" applyFont="1" applyFill="1" applyBorder="1" applyAlignment="1">
      <alignment horizontal="center" vertical="top"/>
    </xf>
    <xf numFmtId="0" fontId="9" fillId="0" borderId="15" xfId="0" applyFont="1" applyFill="1" applyBorder="1" applyAlignment="1">
      <alignment vertical="center"/>
    </xf>
    <xf numFmtId="0" fontId="9" fillId="0" borderId="15" xfId="0" applyFont="1" applyFill="1" applyBorder="1" applyAlignment="1">
      <alignment vertical="center" wrapText="1"/>
    </xf>
    <xf numFmtId="4" fontId="9" fillId="0" borderId="15" xfId="0" applyNumberFormat="1" applyFont="1" applyFill="1" applyBorder="1" applyAlignment="1">
      <alignment vertical="center"/>
    </xf>
    <xf numFmtId="0" fontId="9" fillId="0" borderId="14" xfId="0" applyFont="1" applyFill="1" applyBorder="1" applyAlignment="1">
      <alignment horizontal="left" vertical="top"/>
    </xf>
    <xf numFmtId="0" fontId="9" fillId="0" borderId="14" xfId="0" applyFont="1" applyFill="1" applyBorder="1" applyAlignment="1">
      <alignment vertical="top" wrapText="1"/>
    </xf>
    <xf numFmtId="4" fontId="9" fillId="0" borderId="20" xfId="0" applyNumberFormat="1" applyFont="1" applyFill="1" applyBorder="1" applyAlignment="1">
      <alignment vertical="top"/>
    </xf>
    <xf numFmtId="0" fontId="9" fillId="0" borderId="14" xfId="0" applyFont="1" applyFill="1" applyBorder="1" applyAlignment="1">
      <alignment horizontal="center" vertical="top"/>
    </xf>
    <xf numFmtId="176" fontId="9" fillId="0" borderId="15" xfId="1" applyFont="1" applyFill="1" applyBorder="1" applyAlignment="1">
      <alignment vertical="top"/>
    </xf>
    <xf numFmtId="176" fontId="9" fillId="0" borderId="15" xfId="0" applyNumberFormat="1" applyFont="1" applyFill="1" applyBorder="1" applyAlignment="1">
      <alignment vertical="top"/>
    </xf>
    <xf numFmtId="0" fontId="9" fillId="0" borderId="20" xfId="0" applyFont="1" applyFill="1" applyBorder="1" applyAlignment="1">
      <alignment horizontal="left" vertical="top"/>
    </xf>
    <xf numFmtId="0" fontId="9" fillId="0" borderId="20" xfId="0" applyFont="1" applyFill="1" applyBorder="1" applyAlignment="1">
      <alignment vertical="top" wrapText="1"/>
    </xf>
    <xf numFmtId="0" fontId="9" fillId="0" borderId="20" xfId="0" applyFont="1" applyFill="1" applyBorder="1" applyAlignment="1">
      <alignment horizontal="center" vertical="top"/>
    </xf>
    <xf numFmtId="0" fontId="9" fillId="0" borderId="14" xfId="0" applyFont="1" applyFill="1" applyBorder="1" applyAlignment="1">
      <alignment vertical="top"/>
    </xf>
    <xf numFmtId="0" fontId="9" fillId="0" borderId="14" xfId="0" applyFont="1" applyFill="1" applyBorder="1" applyAlignment="1">
      <alignment horizontal="left" vertical="top" wrapText="1"/>
    </xf>
    <xf numFmtId="176" fontId="9" fillId="0" borderId="15" xfId="1" applyFont="1" applyFill="1" applyBorder="1"/>
    <xf numFmtId="176" fontId="9" fillId="0" borderId="15" xfId="0" applyNumberFormat="1" applyFont="1" applyFill="1" applyBorder="1"/>
    <xf numFmtId="49" fontId="9" fillId="0" borderId="14" xfId="0" applyNumberFormat="1" applyFont="1" applyFill="1" applyBorder="1" applyAlignment="1">
      <alignment vertical="top" wrapText="1"/>
    </xf>
    <xf numFmtId="0" fontId="13" fillId="0" borderId="14" xfId="0" applyFont="1" applyFill="1" applyBorder="1" applyAlignment="1">
      <alignment horizontal="center" vertical="top"/>
    </xf>
    <xf numFmtId="4" fontId="9" fillId="0" borderId="14" xfId="0" applyNumberFormat="1" applyFont="1" applyFill="1" applyBorder="1" applyAlignment="1">
      <alignment vertical="top"/>
    </xf>
    <xf numFmtId="0" fontId="9" fillId="0" borderId="13" xfId="0" applyFont="1" applyFill="1" applyBorder="1" applyAlignment="1">
      <alignment horizontal="center" vertical="top"/>
    </xf>
    <xf numFmtId="0" fontId="9" fillId="0" borderId="21" xfId="0" applyFont="1" applyFill="1" applyBorder="1" applyAlignment="1">
      <alignment horizontal="center" vertical="top"/>
    </xf>
    <xf numFmtId="0" fontId="9" fillId="0" borderId="20" xfId="0" applyFont="1" applyFill="1" applyBorder="1" applyAlignment="1">
      <alignment vertical="top"/>
    </xf>
    <xf numFmtId="49" fontId="9" fillId="0" borderId="14" xfId="0" applyNumberFormat="1" applyFont="1" applyFill="1" applyBorder="1" applyAlignment="1">
      <alignment horizontal="left" vertical="top" wrapText="1"/>
    </xf>
    <xf numFmtId="0" fontId="9" fillId="0" borderId="15" xfId="0" applyFont="1" applyFill="1" applyBorder="1" applyAlignment="1">
      <alignment vertical="top"/>
    </xf>
    <xf numFmtId="176" fontId="9" fillId="0" borderId="15" xfId="1" applyFont="1" applyFill="1" applyBorder="1" applyAlignment="1">
      <alignment vertical="center"/>
    </xf>
    <xf numFmtId="0" fontId="9" fillId="0" borderId="15" xfId="0" applyFont="1" applyFill="1" applyBorder="1" applyAlignment="1">
      <alignment vertical="top" wrapText="1"/>
    </xf>
    <xf numFmtId="0" fontId="9" fillId="0" borderId="22" xfId="0" applyFont="1" applyFill="1" applyBorder="1" applyAlignment="1">
      <alignment horizontal="center" vertical="center"/>
    </xf>
    <xf numFmtId="4" fontId="9" fillId="0" borderId="14" xfId="0" applyNumberFormat="1" applyFont="1" applyFill="1" applyBorder="1" applyAlignment="1">
      <alignment vertical="center"/>
    </xf>
    <xf numFmtId="0" fontId="9" fillId="0" borderId="14" xfId="0" applyFont="1" applyFill="1" applyBorder="1" applyAlignment="1">
      <alignment vertical="center"/>
    </xf>
    <xf numFmtId="0" fontId="9" fillId="0" borderId="15" xfId="0" applyFont="1" applyFill="1" applyBorder="1"/>
    <xf numFmtId="0" fontId="10" fillId="0" borderId="0" xfId="0" applyFont="1" applyFill="1" applyAlignment="1">
      <alignment horizontal="center" vertical="center"/>
    </xf>
    <xf numFmtId="4" fontId="10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right"/>
    </xf>
    <xf numFmtId="4" fontId="10" fillId="0" borderId="0" xfId="0" applyNumberFormat="1" applyFont="1" applyFill="1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2" defaultPivotStyle="PivotStyleLight16"/>
  <colors>
    <mruColors>
      <color rgb="00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107315</xdr:colOff>
      <xdr:row>55</xdr:row>
      <xdr:rowOff>22225</xdr:rowOff>
    </xdr:from>
    <xdr:to>
      <xdr:col>9</xdr:col>
      <xdr:colOff>297180</xdr:colOff>
      <xdr:row>57</xdr:row>
      <xdr:rowOff>235585</xdr:rowOff>
    </xdr:to>
    <xdr:pic>
      <xdr:nvPicPr>
        <xdr:cNvPr id="2" name="Picture 1" descr="S__253378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27690" y="28614370"/>
          <a:ext cx="1590040" cy="727710"/>
        </a:xfrm>
        <a:prstGeom prst="rect">
          <a:avLst/>
        </a:prstGeom>
      </xdr:spPr>
    </xdr:pic>
    <xdr:clientData/>
  </xdr:twoCellAnchor>
  <xdr:twoCellAnchor editAs="oneCell">
    <xdr:from>
      <xdr:col>1</xdr:col>
      <xdr:colOff>1226185</xdr:colOff>
      <xdr:row>53</xdr:row>
      <xdr:rowOff>186055</xdr:rowOff>
    </xdr:from>
    <xdr:to>
      <xdr:col>1</xdr:col>
      <xdr:colOff>2425065</xdr:colOff>
      <xdr:row>58</xdr:row>
      <xdr:rowOff>45085</xdr:rowOff>
    </xdr:to>
    <xdr:pic>
      <xdr:nvPicPr>
        <xdr:cNvPr id="4" name="Picture 3" descr="S__100433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0985" y="28321000"/>
          <a:ext cx="1198880" cy="1087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83"/>
  <sheetViews>
    <sheetView tabSelected="1" view="pageBreakPreview" zoomScale="85" zoomScaleNormal="85" workbookViewId="0">
      <selection activeCell="C57" sqref="C57"/>
    </sheetView>
  </sheetViews>
  <sheetFormatPr defaultColWidth="12.625" defaultRowHeight="15" customHeight="1"/>
  <cols>
    <col min="1" max="1" width="4" style="51" customWidth="1"/>
    <col min="2" max="2" width="47.75" style="52" customWidth="1"/>
    <col min="3" max="3" width="49.125" style="52" customWidth="1"/>
    <col min="4" max="4" width="13.75" style="52" customWidth="1"/>
    <col min="5" max="5" width="7.5" style="52" customWidth="1"/>
    <col min="6" max="6" width="7.875" style="52" customWidth="1"/>
    <col min="7" max="7" width="4.875" style="52" customWidth="1"/>
    <col min="8" max="8" width="4.5" style="52" customWidth="1"/>
    <col min="9" max="9" width="18.375" style="51" customWidth="1"/>
    <col min="10" max="10" width="34.875" style="52" customWidth="1"/>
    <col min="11" max="11" width="15.375" style="53" hidden="1" customWidth="1"/>
    <col min="12" max="12" width="17" style="52" hidden="1" customWidth="1"/>
    <col min="13" max="15" width="8.625" style="52" customWidth="1"/>
    <col min="16" max="16384" width="12.625" style="52"/>
  </cols>
  <sheetData>
    <row r="1" ht="21" customHeight="1" spans="1:12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6"/>
    </row>
    <row r="2" ht="18.95" customHeight="1" spans="1:12">
      <c r="A2" s="57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56"/>
    </row>
    <row r="3" ht="18.95" customHeight="1" spans="1:12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6"/>
    </row>
    <row r="4" ht="18.95" customHeight="1" spans="1:12">
      <c r="A4" s="58" t="s">
        <v>3</v>
      </c>
      <c r="B4" s="59"/>
      <c r="C4" s="59"/>
      <c r="D4" s="59"/>
      <c r="E4" s="59"/>
      <c r="F4" s="59"/>
      <c r="G4" s="59"/>
      <c r="H4" s="59"/>
      <c r="I4" s="59"/>
      <c r="J4" s="59"/>
      <c r="K4" s="56"/>
    </row>
    <row r="5" s="46" customFormat="1" ht="23.25" customHeight="1" spans="1:12">
      <c r="A5" s="60" t="s">
        <v>4</v>
      </c>
      <c r="B5" s="61" t="s">
        <v>5</v>
      </c>
      <c r="C5" s="61" t="s">
        <v>6</v>
      </c>
      <c r="D5" s="62" t="s">
        <v>7</v>
      </c>
      <c r="E5" s="63"/>
      <c r="F5" s="63"/>
      <c r="G5" s="63"/>
      <c r="H5" s="63"/>
      <c r="I5" s="61" t="s">
        <v>8</v>
      </c>
      <c r="J5" s="61" t="s">
        <v>9</v>
      </c>
      <c r="K5" s="64" t="s">
        <v>10</v>
      </c>
      <c r="L5" s="65" t="s">
        <v>11</v>
      </c>
    </row>
    <row r="6" s="46" customFormat="1" ht="18.75" spans="1:12">
      <c r="A6" s="66"/>
      <c r="B6" s="67"/>
      <c r="C6" s="67"/>
      <c r="D6" s="60" t="s">
        <v>12</v>
      </c>
      <c r="E6" s="68" t="s">
        <v>13</v>
      </c>
      <c r="F6" s="60" t="s">
        <v>14</v>
      </c>
      <c r="G6" s="60" t="s">
        <v>15</v>
      </c>
      <c r="H6" s="60" t="s">
        <v>16</v>
      </c>
      <c r="I6" s="66"/>
      <c r="J6" s="67"/>
      <c r="K6" s="64"/>
      <c r="L6" s="65"/>
    </row>
    <row r="7" s="46" customFormat="1" ht="27.75" customHeight="1" spans="1:12">
      <c r="A7" s="66"/>
      <c r="B7" s="67"/>
      <c r="C7" s="67"/>
      <c r="D7" s="67"/>
      <c r="E7" s="67"/>
      <c r="F7" s="67"/>
      <c r="G7" s="67"/>
      <c r="H7" s="67"/>
      <c r="I7" s="66"/>
      <c r="J7" s="67"/>
      <c r="K7" s="64"/>
      <c r="L7" s="65"/>
    </row>
    <row r="8" s="47" customFormat="1" ht="42" customHeight="1" spans="1:12">
      <c r="A8" s="69"/>
      <c r="B8" s="70" t="s">
        <v>17</v>
      </c>
      <c r="C8" s="71"/>
      <c r="D8" s="72">
        <f>D12+D22+D27+D33+D34+D35+D40+D41+D44+D45+D48+D49+D50+D51</f>
        <v>13466310</v>
      </c>
      <c r="E8" s="71"/>
      <c r="F8" s="71"/>
      <c r="G8" s="71"/>
      <c r="H8" s="71"/>
      <c r="I8" s="69"/>
      <c r="J8" s="71"/>
      <c r="K8" s="73"/>
      <c r="L8" s="74"/>
    </row>
    <row r="9" s="48" customFormat="1" ht="38.25" spans="1:12">
      <c r="A9" s="75">
        <v>1</v>
      </c>
      <c r="B9" s="76" t="s">
        <v>18</v>
      </c>
      <c r="C9" s="77" t="s">
        <v>19</v>
      </c>
      <c r="D9" s="78"/>
      <c r="E9" s="79"/>
      <c r="F9" s="79"/>
      <c r="G9" s="79"/>
      <c r="H9" s="79"/>
      <c r="I9" s="76" t="s">
        <v>20</v>
      </c>
      <c r="J9" s="77" t="s">
        <v>21</v>
      </c>
      <c r="K9" s="80"/>
      <c r="L9" s="81"/>
    </row>
    <row r="10" s="49" customFormat="1" ht="18.75" spans="1:12">
      <c r="A10" s="82"/>
      <c r="B10" s="83" t="s">
        <v>22</v>
      </c>
      <c r="C10" s="84"/>
      <c r="D10" s="85"/>
      <c r="E10" s="65"/>
      <c r="F10" s="65"/>
      <c r="G10" s="65"/>
      <c r="H10" s="65"/>
      <c r="I10" s="83"/>
      <c r="J10" s="83"/>
      <c r="K10" s="64"/>
      <c r="L10" s="65"/>
    </row>
    <row r="11" s="49" customFormat="1" ht="18.75" spans="1:12">
      <c r="A11" s="82"/>
      <c r="B11" s="83" t="s">
        <v>23</v>
      </c>
      <c r="C11" s="84"/>
      <c r="D11" s="85"/>
      <c r="E11" s="83"/>
      <c r="F11" s="83"/>
      <c r="G11" s="83"/>
      <c r="H11" s="83"/>
      <c r="I11" s="83"/>
      <c r="J11" s="83"/>
      <c r="K11" s="64"/>
      <c r="L11" s="65"/>
    </row>
    <row r="12" s="49" customFormat="1" ht="18.75" spans="1:12">
      <c r="A12" s="82"/>
      <c r="B12" s="83" t="s">
        <v>24</v>
      </c>
      <c r="C12" s="84"/>
      <c r="D12" s="85">
        <f>D13+D14+D15+D16+D17+D18+D19+D20+D21</f>
        <v>10421300</v>
      </c>
      <c r="E12" s="83"/>
      <c r="F12" s="83"/>
      <c r="G12" s="83"/>
      <c r="H12" s="83"/>
      <c r="I12" s="83"/>
      <c r="J12" s="83"/>
      <c r="K12" s="64"/>
      <c r="L12" s="65"/>
    </row>
    <row r="13" s="48" customFormat="1" ht="37.5" spans="1:12">
      <c r="A13" s="82"/>
      <c r="B13" s="86" t="s">
        <v>25</v>
      </c>
      <c r="C13" s="87" t="s">
        <v>26</v>
      </c>
      <c r="D13" s="88">
        <v>331200</v>
      </c>
      <c r="E13" s="89"/>
      <c r="F13" s="89"/>
      <c r="G13" s="89"/>
      <c r="H13" s="89"/>
      <c r="I13" s="76" t="s">
        <v>20</v>
      </c>
      <c r="J13" s="87" t="s">
        <v>27</v>
      </c>
      <c r="K13" s="90">
        <v>76900</v>
      </c>
      <c r="L13" s="91">
        <f>K13/8</f>
        <v>9612.5</v>
      </c>
    </row>
    <row r="14" s="48" customFormat="1" ht="93.75" spans="1:12">
      <c r="A14" s="82"/>
      <c r="B14" s="92" t="s">
        <v>28</v>
      </c>
      <c r="C14" s="93" t="s">
        <v>29</v>
      </c>
      <c r="D14" s="88">
        <v>4236000</v>
      </c>
      <c r="E14" s="94"/>
      <c r="F14" s="94"/>
      <c r="G14" s="94"/>
      <c r="H14" s="94"/>
      <c r="I14" s="76" t="s">
        <v>20</v>
      </c>
      <c r="J14" s="93" t="s">
        <v>30</v>
      </c>
      <c r="K14" s="90">
        <v>428800</v>
      </c>
      <c r="L14" s="91">
        <f>K14/8</f>
        <v>53600</v>
      </c>
    </row>
    <row r="15" s="48" customFormat="1" ht="37.5" spans="1:12">
      <c r="A15" s="82"/>
      <c r="B15" s="86" t="s">
        <v>31</v>
      </c>
      <c r="C15" s="87" t="s">
        <v>32</v>
      </c>
      <c r="D15" s="88">
        <v>281400</v>
      </c>
      <c r="E15" s="89"/>
      <c r="F15" s="89"/>
      <c r="G15" s="89"/>
      <c r="H15" s="89"/>
      <c r="I15" s="76" t="s">
        <v>20</v>
      </c>
      <c r="J15" s="95" t="s">
        <v>33</v>
      </c>
      <c r="K15" s="90">
        <v>39100</v>
      </c>
      <c r="L15" s="91">
        <f>K15/8</f>
        <v>4887.5</v>
      </c>
    </row>
    <row r="16" s="46" customFormat="1" ht="56.25" spans="1:12">
      <c r="A16" s="82"/>
      <c r="B16" s="86" t="s">
        <v>34</v>
      </c>
      <c r="C16" s="87" t="s">
        <v>35</v>
      </c>
      <c r="D16" s="88">
        <v>5193300</v>
      </c>
      <c r="E16" s="89"/>
      <c r="F16" s="89"/>
      <c r="G16" s="89"/>
      <c r="H16" s="89"/>
      <c r="I16" s="76" t="s">
        <v>20</v>
      </c>
      <c r="J16" s="96" t="s">
        <v>36</v>
      </c>
      <c r="K16" s="97">
        <v>705700</v>
      </c>
      <c r="L16" s="98">
        <f>K16/8</f>
        <v>88212.5</v>
      </c>
    </row>
    <row r="17" s="48" customFormat="1" ht="56.25" spans="1:12">
      <c r="A17" s="82"/>
      <c r="B17" s="86" t="s">
        <v>37</v>
      </c>
      <c r="C17" s="87" t="s">
        <v>35</v>
      </c>
      <c r="D17" s="88">
        <f>36000+24000</f>
        <v>60000</v>
      </c>
      <c r="E17" s="89"/>
      <c r="F17" s="89"/>
      <c r="G17" s="89"/>
      <c r="H17" s="89"/>
      <c r="I17" s="76" t="s">
        <v>20</v>
      </c>
      <c r="J17" s="96" t="s">
        <v>36</v>
      </c>
      <c r="K17" s="90"/>
      <c r="L17" s="91"/>
    </row>
    <row r="18" s="48" customFormat="1" ht="75" spans="1:12">
      <c r="A18" s="79"/>
      <c r="B18" s="86" t="s">
        <v>38</v>
      </c>
      <c r="C18" s="87" t="s">
        <v>39</v>
      </c>
      <c r="D18" s="88">
        <v>82300</v>
      </c>
      <c r="E18" s="89"/>
      <c r="F18" s="89"/>
      <c r="G18" s="89"/>
      <c r="H18" s="89"/>
      <c r="I18" s="76" t="s">
        <v>20</v>
      </c>
      <c r="J18" s="87" t="s">
        <v>40</v>
      </c>
      <c r="K18" s="90">
        <v>21100</v>
      </c>
      <c r="L18" s="91">
        <f>K18/8</f>
        <v>2637.5</v>
      </c>
    </row>
    <row r="19" s="48" customFormat="1" ht="37.5" spans="1:12">
      <c r="A19" s="82"/>
      <c r="B19" s="86" t="s">
        <v>41</v>
      </c>
      <c r="C19" s="87" t="s">
        <v>42</v>
      </c>
      <c r="D19" s="88">
        <v>22800</v>
      </c>
      <c r="E19" s="89"/>
      <c r="F19" s="89"/>
      <c r="G19" s="89"/>
      <c r="H19" s="89"/>
      <c r="I19" s="76" t="s">
        <v>20</v>
      </c>
      <c r="J19" s="87" t="s">
        <v>43</v>
      </c>
      <c r="K19" s="90">
        <v>5800</v>
      </c>
      <c r="L19" s="91">
        <f>K19/8</f>
        <v>725</v>
      </c>
    </row>
    <row r="20" s="48" customFormat="1" ht="37.5" spans="1:12">
      <c r="A20" s="82"/>
      <c r="B20" s="86" t="s">
        <v>44</v>
      </c>
      <c r="C20" s="87" t="s">
        <v>45</v>
      </c>
      <c r="D20" s="88">
        <v>182400</v>
      </c>
      <c r="E20" s="89"/>
      <c r="F20" s="89"/>
      <c r="G20" s="89"/>
      <c r="H20" s="89"/>
      <c r="I20" s="76" t="s">
        <v>20</v>
      </c>
      <c r="J20" s="95" t="s">
        <v>46</v>
      </c>
      <c r="K20" s="90">
        <v>11200</v>
      </c>
      <c r="L20" s="91">
        <f>K20/8</f>
        <v>1400</v>
      </c>
    </row>
    <row r="21" s="48" customFormat="1" ht="37.5" spans="1:12">
      <c r="A21" s="82"/>
      <c r="B21" s="86" t="s">
        <v>47</v>
      </c>
      <c r="C21" s="87" t="s">
        <v>48</v>
      </c>
      <c r="D21" s="88">
        <v>31900</v>
      </c>
      <c r="E21" s="89"/>
      <c r="F21" s="89"/>
      <c r="G21" s="89"/>
      <c r="H21" s="89"/>
      <c r="I21" s="76" t="s">
        <v>20</v>
      </c>
      <c r="J21" s="87" t="s">
        <v>49</v>
      </c>
      <c r="K21" s="90">
        <v>8200</v>
      </c>
      <c r="L21" s="91">
        <f>K21/8</f>
        <v>1025</v>
      </c>
    </row>
    <row r="22" s="48" customFormat="1" ht="18.75" spans="1:12">
      <c r="A22" s="82"/>
      <c r="B22" s="86" t="s">
        <v>50</v>
      </c>
      <c r="C22" s="99" t="s">
        <v>51</v>
      </c>
      <c r="D22" s="88">
        <f>D23+D24+D25+D26</f>
        <v>70820</v>
      </c>
      <c r="E22" s="89"/>
      <c r="F22" s="89"/>
      <c r="G22" s="89"/>
      <c r="H22" s="89"/>
      <c r="I22" s="76"/>
      <c r="J22" s="87"/>
      <c r="K22" s="90"/>
      <c r="L22" s="91"/>
    </row>
    <row r="23" s="48" customFormat="1" ht="75" spans="1:12">
      <c r="A23" s="82"/>
      <c r="B23" s="86" t="s">
        <v>52</v>
      </c>
      <c r="C23" s="87" t="s">
        <v>53</v>
      </c>
      <c r="D23" s="88">
        <v>8000</v>
      </c>
      <c r="E23" s="100"/>
      <c r="F23" s="100"/>
      <c r="G23" s="100"/>
      <c r="H23" s="100"/>
      <c r="I23" s="76" t="s">
        <v>20</v>
      </c>
      <c r="J23" s="96" t="s">
        <v>54</v>
      </c>
      <c r="K23" s="90"/>
      <c r="L23" s="91"/>
    </row>
    <row r="24" s="48" customFormat="1" ht="75" spans="1:12">
      <c r="A24" s="79"/>
      <c r="B24" s="86" t="s">
        <v>55</v>
      </c>
      <c r="C24" s="87" t="s">
        <v>56</v>
      </c>
      <c r="D24" s="101">
        <v>40320</v>
      </c>
      <c r="E24" s="89"/>
      <c r="F24" s="89"/>
      <c r="G24" s="89"/>
      <c r="H24" s="89"/>
      <c r="I24" s="76" t="s">
        <v>20</v>
      </c>
      <c r="J24" s="87" t="s">
        <v>57</v>
      </c>
      <c r="K24" s="90">
        <v>36000</v>
      </c>
      <c r="L24" s="91">
        <f t="shared" ref="L24:L25" si="0">K24/8</f>
        <v>4500</v>
      </c>
    </row>
    <row r="25" s="48" customFormat="1" ht="75" spans="1:12">
      <c r="A25" s="82"/>
      <c r="B25" s="86" t="s">
        <v>58</v>
      </c>
      <c r="C25" s="87" t="s">
        <v>56</v>
      </c>
      <c r="D25" s="101">
        <v>12000</v>
      </c>
      <c r="E25" s="89"/>
      <c r="F25" s="89"/>
      <c r="G25" s="89"/>
      <c r="H25" s="89"/>
      <c r="I25" s="76" t="s">
        <v>20</v>
      </c>
      <c r="J25" s="87" t="s">
        <v>57</v>
      </c>
      <c r="K25" s="90">
        <v>10000</v>
      </c>
      <c r="L25" s="91">
        <f t="shared" si="0"/>
        <v>1250</v>
      </c>
    </row>
    <row r="26" s="48" customFormat="1" ht="56.25" spans="1:12">
      <c r="A26" s="82"/>
      <c r="B26" s="86" t="s">
        <v>59</v>
      </c>
      <c r="C26" s="87" t="s">
        <v>60</v>
      </c>
      <c r="D26" s="88">
        <v>10500</v>
      </c>
      <c r="E26" s="89"/>
      <c r="F26" s="89"/>
      <c r="G26" s="89"/>
      <c r="H26" s="89"/>
      <c r="I26" s="76" t="s">
        <v>20</v>
      </c>
      <c r="J26" s="87" t="s">
        <v>57</v>
      </c>
      <c r="K26" s="90"/>
      <c r="L26" s="91"/>
    </row>
    <row r="27" s="48" customFormat="1" ht="18.75" spans="1:12">
      <c r="A27" s="82"/>
      <c r="B27" s="86" t="s">
        <v>61</v>
      </c>
      <c r="C27" s="87" t="s">
        <v>62</v>
      </c>
      <c r="D27" s="88">
        <f>D28+D29+D30+D31+D32</f>
        <v>1525150</v>
      </c>
      <c r="E27" s="89"/>
      <c r="F27" s="89"/>
      <c r="G27" s="89"/>
      <c r="H27" s="89"/>
      <c r="I27" s="76"/>
      <c r="J27" s="87"/>
      <c r="K27" s="90"/>
      <c r="L27" s="91"/>
    </row>
    <row r="28" s="48" customFormat="1" ht="56.25" spans="1:12">
      <c r="A28" s="82"/>
      <c r="B28" s="86" t="s">
        <v>63</v>
      </c>
      <c r="C28" s="87" t="s">
        <v>64</v>
      </c>
      <c r="D28" s="88">
        <v>202300</v>
      </c>
      <c r="E28" s="89"/>
      <c r="F28" s="89"/>
      <c r="G28" s="89"/>
      <c r="H28" s="89"/>
      <c r="I28" s="76" t="s">
        <v>20</v>
      </c>
      <c r="J28" s="87" t="s">
        <v>65</v>
      </c>
      <c r="K28" s="90">
        <f>29400+200</f>
        <v>29600</v>
      </c>
      <c r="L28" s="91">
        <f t="shared" ref="L28:L31" si="1">K28/8</f>
        <v>3700</v>
      </c>
    </row>
    <row r="29" s="48" customFormat="1" ht="56.25" spans="1:12">
      <c r="A29" s="82"/>
      <c r="B29" s="86" t="s">
        <v>66</v>
      </c>
      <c r="C29" s="87" t="s">
        <v>64</v>
      </c>
      <c r="D29" s="88">
        <v>22300</v>
      </c>
      <c r="E29" s="89"/>
      <c r="F29" s="89"/>
      <c r="G29" s="89"/>
      <c r="H29" s="89"/>
      <c r="I29" s="76" t="s">
        <v>20</v>
      </c>
      <c r="J29" s="87" t="s">
        <v>65</v>
      </c>
      <c r="K29" s="90">
        <v>6100</v>
      </c>
      <c r="L29" s="91">
        <f t="shared" si="1"/>
        <v>762.5</v>
      </c>
    </row>
    <row r="30" s="48" customFormat="1" ht="56.25" spans="1:12">
      <c r="A30" s="82"/>
      <c r="B30" s="86" t="s">
        <v>67</v>
      </c>
      <c r="C30" s="87" t="s">
        <v>64</v>
      </c>
      <c r="D30" s="88">
        <v>582700</v>
      </c>
      <c r="E30" s="89"/>
      <c r="F30" s="89"/>
      <c r="G30" s="89"/>
      <c r="H30" s="89"/>
      <c r="I30" s="76" t="s">
        <v>20</v>
      </c>
      <c r="J30" s="87" t="s">
        <v>65</v>
      </c>
      <c r="K30" s="90">
        <v>37200</v>
      </c>
      <c r="L30" s="91">
        <f t="shared" si="1"/>
        <v>4650</v>
      </c>
    </row>
    <row r="31" s="48" customFormat="1" ht="56.25" spans="1:12">
      <c r="A31" s="82"/>
      <c r="B31" s="86" t="s">
        <v>68</v>
      </c>
      <c r="C31" s="87" t="s">
        <v>64</v>
      </c>
      <c r="D31" s="88">
        <v>13900</v>
      </c>
      <c r="E31" s="89"/>
      <c r="F31" s="89"/>
      <c r="G31" s="89"/>
      <c r="H31" s="89"/>
      <c r="I31" s="76" t="s">
        <v>20</v>
      </c>
      <c r="J31" s="87" t="s">
        <v>65</v>
      </c>
      <c r="K31" s="90">
        <v>1600</v>
      </c>
      <c r="L31" s="91">
        <f t="shared" si="1"/>
        <v>200</v>
      </c>
    </row>
    <row r="32" s="48" customFormat="1" ht="56.25" spans="1:12">
      <c r="A32" s="82"/>
      <c r="B32" s="86" t="s">
        <v>69</v>
      </c>
      <c r="C32" s="87" t="s">
        <v>64</v>
      </c>
      <c r="D32" s="88">
        <v>703950</v>
      </c>
      <c r="E32" s="89"/>
      <c r="F32" s="89"/>
      <c r="G32" s="89"/>
      <c r="H32" s="89"/>
      <c r="I32" s="76" t="s">
        <v>20</v>
      </c>
      <c r="J32" s="87" t="s">
        <v>65</v>
      </c>
      <c r="K32" s="90"/>
      <c r="L32" s="91"/>
    </row>
    <row r="33" s="48" customFormat="1" ht="75" spans="1:12">
      <c r="A33" s="94"/>
      <c r="B33" s="86" t="s">
        <v>70</v>
      </c>
      <c r="C33" s="87" t="s">
        <v>71</v>
      </c>
      <c r="D33" s="101">
        <v>237100</v>
      </c>
      <c r="E33" s="89"/>
      <c r="F33" s="89"/>
      <c r="G33" s="89"/>
      <c r="H33" s="89"/>
      <c r="I33" s="76" t="s">
        <v>20</v>
      </c>
      <c r="J33" s="87" t="s">
        <v>72</v>
      </c>
      <c r="K33" s="90">
        <v>60700</v>
      </c>
      <c r="L33" s="91">
        <f t="shared" ref="L33:L45" si="2">K33/8</f>
        <v>7587.5</v>
      </c>
    </row>
    <row r="34" s="48" customFormat="1" ht="37.5" spans="1:12">
      <c r="A34" s="102">
        <v>2</v>
      </c>
      <c r="B34" s="96" t="s">
        <v>73</v>
      </c>
      <c r="C34" s="95" t="s">
        <v>74</v>
      </c>
      <c r="D34" s="101">
        <v>581100</v>
      </c>
      <c r="E34" s="89"/>
      <c r="F34" s="89"/>
      <c r="G34" s="89"/>
      <c r="H34" s="89"/>
      <c r="I34" s="76" t="s">
        <v>20</v>
      </c>
      <c r="J34" s="87" t="s">
        <v>75</v>
      </c>
      <c r="K34" s="90">
        <v>50300</v>
      </c>
      <c r="L34" s="91">
        <f t="shared" si="2"/>
        <v>6287.5</v>
      </c>
    </row>
    <row r="35" s="48" customFormat="1" ht="37.5" spans="1:12">
      <c r="A35" s="103">
        <v>3</v>
      </c>
      <c r="B35" s="96" t="s">
        <v>76</v>
      </c>
      <c r="C35" s="104" t="s">
        <v>77</v>
      </c>
      <c r="D35" s="88">
        <f>D36+D37+D38+D39</f>
        <v>356700</v>
      </c>
      <c r="E35" s="94"/>
      <c r="F35" s="94"/>
      <c r="G35" s="94"/>
      <c r="H35" s="94"/>
      <c r="I35" s="76" t="s">
        <v>20</v>
      </c>
      <c r="J35" s="93" t="s">
        <v>78</v>
      </c>
      <c r="K35" s="90"/>
      <c r="L35" s="91"/>
    </row>
    <row r="36" s="48" customFormat="1" ht="56.25" spans="1:12">
      <c r="A36" s="82"/>
      <c r="B36" s="96" t="s">
        <v>79</v>
      </c>
      <c r="C36" s="87" t="s">
        <v>80</v>
      </c>
      <c r="D36" s="101">
        <v>26250</v>
      </c>
      <c r="E36" s="89"/>
      <c r="F36" s="89"/>
      <c r="G36" s="89"/>
      <c r="H36" s="89"/>
      <c r="I36" s="76" t="s">
        <v>20</v>
      </c>
      <c r="J36" s="87" t="s">
        <v>78</v>
      </c>
      <c r="K36" s="90">
        <v>7200</v>
      </c>
      <c r="L36" s="91">
        <f t="shared" ref="L36" si="3">K36/8</f>
        <v>900</v>
      </c>
    </row>
    <row r="37" s="48" customFormat="1" ht="56.25" spans="1:12">
      <c r="A37" s="82"/>
      <c r="B37" s="96" t="s">
        <v>81</v>
      </c>
      <c r="C37" s="93" t="s">
        <v>80</v>
      </c>
      <c r="D37" s="88">
        <v>28500</v>
      </c>
      <c r="E37" s="94"/>
      <c r="F37" s="94"/>
      <c r="G37" s="94"/>
      <c r="H37" s="94"/>
      <c r="I37" s="76" t="s">
        <v>20</v>
      </c>
      <c r="J37" s="93" t="s">
        <v>78</v>
      </c>
      <c r="K37" s="90"/>
      <c r="L37" s="91"/>
    </row>
    <row r="38" s="48" customFormat="1" ht="56.25" spans="1:12">
      <c r="A38" s="82"/>
      <c r="B38" s="96" t="s">
        <v>82</v>
      </c>
      <c r="C38" s="87" t="s">
        <v>83</v>
      </c>
      <c r="D38" s="101">
        <v>258750</v>
      </c>
      <c r="E38" s="89"/>
      <c r="F38" s="89"/>
      <c r="G38" s="89"/>
      <c r="H38" s="89"/>
      <c r="I38" s="76" t="s">
        <v>20</v>
      </c>
      <c r="J38" s="87" t="s">
        <v>78</v>
      </c>
      <c r="K38" s="90">
        <v>7000</v>
      </c>
      <c r="L38" s="91">
        <f t="shared" ref="L38" si="4">K38/8</f>
        <v>875</v>
      </c>
    </row>
    <row r="39" s="48" customFormat="1" ht="56.25" spans="1:12">
      <c r="A39" s="94"/>
      <c r="B39" s="96" t="s">
        <v>84</v>
      </c>
      <c r="C39" s="99" t="s">
        <v>85</v>
      </c>
      <c r="D39" s="101">
        <v>43200</v>
      </c>
      <c r="E39" s="89"/>
      <c r="F39" s="89"/>
      <c r="G39" s="89"/>
      <c r="H39" s="89"/>
      <c r="I39" s="76" t="s">
        <v>20</v>
      </c>
      <c r="J39" s="87" t="s">
        <v>86</v>
      </c>
      <c r="K39" s="90"/>
      <c r="L39" s="91"/>
    </row>
    <row r="40" s="48" customFormat="1" ht="75" spans="1:12">
      <c r="A40" s="102">
        <v>4</v>
      </c>
      <c r="B40" s="96" t="s">
        <v>87</v>
      </c>
      <c r="C40" s="87" t="s">
        <v>88</v>
      </c>
      <c r="D40" s="101">
        <v>1140</v>
      </c>
      <c r="E40" s="89"/>
      <c r="F40" s="89"/>
      <c r="G40" s="89"/>
      <c r="H40" s="89"/>
      <c r="I40" s="76" t="s">
        <v>20</v>
      </c>
      <c r="J40" s="87" t="s">
        <v>89</v>
      </c>
      <c r="K40" s="90"/>
      <c r="L40" s="91"/>
    </row>
    <row r="41" s="48" customFormat="1" ht="18.75" spans="1:12">
      <c r="A41" s="82">
        <v>5</v>
      </c>
      <c r="B41" s="105" t="s">
        <v>90</v>
      </c>
      <c r="C41" s="99" t="s">
        <v>91</v>
      </c>
      <c r="D41" s="101">
        <f>D42+D43</f>
        <v>57000</v>
      </c>
      <c r="E41" s="89"/>
      <c r="F41" s="89"/>
      <c r="G41" s="89"/>
      <c r="H41" s="89"/>
      <c r="I41" s="106"/>
      <c r="J41" s="87"/>
      <c r="K41" s="90"/>
      <c r="L41" s="91"/>
    </row>
    <row r="42" s="48" customFormat="1" ht="37.5" spans="1:12">
      <c r="A42" s="82"/>
      <c r="B42" s="105" t="s">
        <v>92</v>
      </c>
      <c r="C42" s="99" t="s">
        <v>93</v>
      </c>
      <c r="D42" s="101">
        <v>24000</v>
      </c>
      <c r="E42" s="89"/>
      <c r="F42" s="89"/>
      <c r="G42" s="89"/>
      <c r="H42" s="89"/>
      <c r="I42" s="76" t="s">
        <v>20</v>
      </c>
      <c r="J42" s="87" t="s">
        <v>94</v>
      </c>
      <c r="K42" s="90"/>
      <c r="L42" s="91"/>
    </row>
    <row r="43" s="48" customFormat="1" ht="37.5" spans="1:12">
      <c r="A43" s="82"/>
      <c r="B43" s="105" t="s">
        <v>95</v>
      </c>
      <c r="C43" s="99" t="s">
        <v>96</v>
      </c>
      <c r="D43" s="101">
        <v>33000</v>
      </c>
      <c r="E43" s="89"/>
      <c r="F43" s="89"/>
      <c r="G43" s="89"/>
      <c r="H43" s="89"/>
      <c r="I43" s="76" t="s">
        <v>20</v>
      </c>
      <c r="J43" s="87" t="s">
        <v>97</v>
      </c>
      <c r="K43" s="90"/>
      <c r="L43" s="91"/>
    </row>
    <row r="44" s="48" customFormat="1" ht="56.25" spans="1:12">
      <c r="A44" s="102">
        <v>6</v>
      </c>
      <c r="B44" s="96" t="s">
        <v>98</v>
      </c>
      <c r="C44" s="87" t="s">
        <v>99</v>
      </c>
      <c r="D44" s="101">
        <v>70200</v>
      </c>
      <c r="E44" s="89"/>
      <c r="F44" s="89"/>
      <c r="G44" s="89"/>
      <c r="H44" s="89"/>
      <c r="I44" s="76" t="s">
        <v>20</v>
      </c>
      <c r="J44" s="87" t="s">
        <v>100</v>
      </c>
      <c r="K44" s="90"/>
      <c r="L44" s="91"/>
    </row>
    <row r="45" s="48" customFormat="1" ht="37.5" spans="1:12">
      <c r="A45" s="102">
        <v>7</v>
      </c>
      <c r="B45" s="96" t="s">
        <v>90</v>
      </c>
      <c r="C45" s="87" t="s">
        <v>101</v>
      </c>
      <c r="D45" s="107">
        <f>D46+D47</f>
        <v>42000</v>
      </c>
      <c r="E45" s="89"/>
      <c r="F45" s="89"/>
      <c r="G45" s="89"/>
      <c r="H45" s="89"/>
      <c r="I45" s="76" t="s">
        <v>20</v>
      </c>
      <c r="J45" s="87" t="s">
        <v>102</v>
      </c>
      <c r="K45" s="90">
        <v>38000</v>
      </c>
      <c r="L45" s="91">
        <f t="shared" si="2"/>
        <v>4750</v>
      </c>
    </row>
    <row r="46" s="48" customFormat="1" ht="56.25" spans="1:12">
      <c r="A46" s="79"/>
      <c r="B46" s="108" t="s">
        <v>103</v>
      </c>
      <c r="C46" s="108" t="s">
        <v>104</v>
      </c>
      <c r="D46" s="90">
        <v>21000</v>
      </c>
      <c r="E46" s="106"/>
      <c r="F46" s="106"/>
      <c r="G46" s="106"/>
      <c r="H46" s="106"/>
      <c r="I46" s="77" t="s">
        <v>105</v>
      </c>
      <c r="J46" s="108" t="s">
        <v>106</v>
      </c>
      <c r="K46" s="80">
        <v>38000</v>
      </c>
      <c r="L46" s="81"/>
    </row>
    <row r="47" s="48" customFormat="1" ht="56.25" spans="1:12">
      <c r="A47" s="81"/>
      <c r="B47" s="108" t="s">
        <v>107</v>
      </c>
      <c r="C47" s="108" t="s">
        <v>104</v>
      </c>
      <c r="D47" s="90">
        <v>21000</v>
      </c>
      <c r="E47" s="106"/>
      <c r="F47" s="106"/>
      <c r="G47" s="106"/>
      <c r="H47" s="106"/>
      <c r="I47" s="77" t="s">
        <v>108</v>
      </c>
      <c r="J47" s="108" t="s">
        <v>106</v>
      </c>
      <c r="K47" s="80">
        <v>38000</v>
      </c>
      <c r="L47" s="81"/>
    </row>
    <row r="48" s="48" customFormat="1" ht="18.75" spans="1:12">
      <c r="A48" s="81">
        <v>8</v>
      </c>
      <c r="B48" s="108" t="s">
        <v>109</v>
      </c>
      <c r="C48" s="108" t="s">
        <v>110</v>
      </c>
      <c r="D48" s="90">
        <v>37500</v>
      </c>
      <c r="E48" s="106"/>
      <c r="F48" s="106"/>
      <c r="G48" s="106"/>
      <c r="H48" s="106"/>
      <c r="I48" s="76" t="s">
        <v>20</v>
      </c>
      <c r="J48" s="108" t="s">
        <v>111</v>
      </c>
      <c r="K48" s="80"/>
      <c r="L48" s="81"/>
    </row>
    <row r="49" s="48" customFormat="1" ht="18.75" spans="1:12">
      <c r="A49" s="81">
        <v>9</v>
      </c>
      <c r="B49" s="108" t="s">
        <v>112</v>
      </c>
      <c r="C49" s="108" t="s">
        <v>113</v>
      </c>
      <c r="D49" s="90">
        <v>13900</v>
      </c>
      <c r="E49" s="106"/>
      <c r="F49" s="106"/>
      <c r="G49" s="106"/>
      <c r="H49" s="106"/>
      <c r="I49" s="76" t="s">
        <v>20</v>
      </c>
      <c r="J49" s="108" t="s">
        <v>114</v>
      </c>
      <c r="K49" s="80"/>
      <c r="L49" s="81"/>
    </row>
    <row r="50" s="48" customFormat="1" ht="18.75" spans="1:12">
      <c r="A50" s="81">
        <v>10</v>
      </c>
      <c r="B50" s="108" t="s">
        <v>115</v>
      </c>
      <c r="C50" s="108" t="s">
        <v>116</v>
      </c>
      <c r="D50" s="90">
        <v>20000</v>
      </c>
      <c r="E50" s="106"/>
      <c r="F50" s="106"/>
      <c r="G50" s="106"/>
      <c r="H50" s="106"/>
      <c r="I50" s="76" t="s">
        <v>20</v>
      </c>
      <c r="J50" s="108" t="s">
        <v>117</v>
      </c>
      <c r="K50" s="80"/>
      <c r="L50" s="81"/>
    </row>
    <row r="51" s="48" customFormat="1" ht="18.75" spans="1:12">
      <c r="A51" s="81">
        <v>11</v>
      </c>
      <c r="B51" s="108" t="s">
        <v>118</v>
      </c>
      <c r="C51" s="108" t="s">
        <v>119</v>
      </c>
      <c r="D51" s="90">
        <v>32400</v>
      </c>
      <c r="E51" s="106"/>
      <c r="F51" s="106"/>
      <c r="G51" s="106"/>
      <c r="H51" s="106"/>
      <c r="I51" s="76" t="s">
        <v>20</v>
      </c>
      <c r="J51" s="108"/>
      <c r="K51" s="80"/>
      <c r="L51" s="81"/>
    </row>
    <row r="52" s="48" customFormat="1" ht="18.75" spans="1:12">
      <c r="A52" s="82"/>
      <c r="B52" s="77"/>
      <c r="C52" s="108"/>
      <c r="D52" s="90"/>
      <c r="E52" s="106"/>
      <c r="F52" s="106"/>
      <c r="G52" s="106"/>
      <c r="H52" s="106"/>
      <c r="I52" s="77"/>
      <c r="J52" s="108"/>
      <c r="K52" s="80"/>
      <c r="L52" s="81"/>
    </row>
    <row r="53" s="46" customFormat="1" ht="18.75" spans="1:12">
      <c r="A53" s="109" t="s">
        <v>120</v>
      </c>
      <c r="B53" s="109"/>
      <c r="C53" s="109"/>
      <c r="D53" s="110">
        <f>+D51+D50+D49+D48+D45+D44+D41+D40+D35+D34+D33+D27+D22+D12</f>
        <v>13466310</v>
      </c>
      <c r="E53" s="62"/>
      <c r="F53" s="62"/>
      <c r="G53" s="62"/>
      <c r="H53" s="62"/>
      <c r="I53" s="62"/>
      <c r="J53" s="111"/>
      <c r="K53" s="97"/>
      <c r="L53" s="112"/>
    </row>
    <row r="54" ht="15.75" customHeight="1" spans="1:12">
      <c r="A54" s="113"/>
      <c r="B54" s="113"/>
      <c r="C54" s="113"/>
      <c r="D54" s="114"/>
      <c r="E54" s="113"/>
      <c r="F54" s="113"/>
      <c r="G54" s="113"/>
      <c r="H54" s="113"/>
      <c r="I54" s="113"/>
      <c r="J54" s="113"/>
    </row>
    <row r="55" s="50" customFormat="1" ht="20.25" spans="1:12">
      <c r="B55" s="115" t="s">
        <v>121</v>
      </c>
      <c r="G55" s="115" t="s">
        <v>122</v>
      </c>
      <c r="H55" s="115"/>
    </row>
    <row r="56" s="50" customFormat="1" ht="20.25"/>
    <row r="57" s="50" customFormat="1" ht="20.25" spans="1:12">
      <c r="B57" s="50" t="s">
        <v>123</v>
      </c>
      <c r="G57" s="116" t="s">
        <v>124</v>
      </c>
      <c r="H57" s="116"/>
      <c r="I57" s="50" t="s">
        <v>125</v>
      </c>
    </row>
    <row r="58" s="50" customFormat="1" ht="20.25" spans="1:12">
      <c r="B58" s="115" t="s">
        <v>126</v>
      </c>
      <c r="I58" s="115" t="s">
        <v>127</v>
      </c>
    </row>
    <row r="59" s="50" customFormat="1" ht="20.25" spans="1:12">
      <c r="B59" s="115" t="s">
        <v>128</v>
      </c>
      <c r="I59" s="115" t="s">
        <v>129</v>
      </c>
    </row>
    <row r="60" ht="15.75" customHeight="1"/>
    <row r="61" ht="15.75" customHeight="1"/>
    <row r="62" ht="15.75" customHeight="1" spans="1:12">
      <c r="D62" s="117" t="s">
        <v>106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</sheetData>
  <mergeCells count="22">
    <mergeCell ref="A1:J1"/>
    <mergeCell ref="A2:J2"/>
    <mergeCell ref="A3:J3"/>
    <mergeCell ref="A4:J4"/>
    <mergeCell ref="D5:H5"/>
    <mergeCell ref="A53:C53"/>
    <mergeCell ref="G55:H55"/>
    <mergeCell ref="G57:H57"/>
    <mergeCell ref="A5:A7"/>
    <mergeCell ref="A35:A39"/>
    <mergeCell ref="A45:A46"/>
    <mergeCell ref="B5:B7"/>
    <mergeCell ref="C5:C7"/>
    <mergeCell ref="D6:D7"/>
    <mergeCell ref="E6:E7"/>
    <mergeCell ref="F6:F7"/>
    <mergeCell ref="G6:G7"/>
    <mergeCell ref="H6:H7"/>
    <mergeCell ref="I5:I7"/>
    <mergeCell ref="J5:J7"/>
    <mergeCell ref="K5:K7"/>
    <mergeCell ref="L5:L7"/>
  </mergeCells>
  <pageMargins left="0.0393700787401575" right="0.0393700787401575" top="0.590551181102362" bottom="0.15748031496063" header="0.31496062992126" footer="0.31496062992126"/>
  <pageSetup paperSize="9" scale="7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11"/>
  <sheetViews>
    <sheetView zoomScale="90" zoomScaleNormal="90" topLeftCell="A43" workbookViewId="0">
      <selection activeCell="J31" sqref="J31"/>
    </sheetView>
  </sheetViews>
  <sheetFormatPr defaultColWidth="12.625" defaultRowHeight="15" customHeight="1"/>
  <cols>
    <col min="1" max="1" width="5.875" style="1" customWidth="1"/>
    <col min="2" max="2" width="66.75" style="1" customWidth="1"/>
    <col min="3" max="3" width="17.75" style="1" customWidth="1"/>
    <col min="4" max="4" width="18.625" style="1" customWidth="1"/>
    <col min="5" max="5" width="11.75" style="1" customWidth="1"/>
    <col min="6" max="6" width="14.125" style="1" customWidth="1"/>
    <col min="7" max="7" width="8.25" style="1" customWidth="1"/>
    <col min="8" max="8" width="8.5" style="1" customWidth="1"/>
    <col min="9" max="9" width="15.875" style="1" customWidth="1"/>
    <col min="10" max="10" width="34" style="1" customWidth="1"/>
    <col min="11" max="20" width="8.625" style="1" customWidth="1"/>
    <col min="21" max="16384" width="12.625" style="1"/>
  </cols>
  <sheetData>
    <row r="1" ht="21" customHeight="1" spans="1:10">
      <c r="A1" s="2" t="s">
        <v>130</v>
      </c>
    </row>
    <row r="2" ht="21" customHeight="1" spans="1:10">
      <c r="A2" s="2" t="s">
        <v>131</v>
      </c>
    </row>
    <row r="3" ht="21" customHeight="1" spans="1:10">
      <c r="A3" s="2" t="s">
        <v>132</v>
      </c>
    </row>
    <row r="4" ht="20.25" customHeight="1" spans="1:10">
      <c r="A4" s="3" t="s">
        <v>133</v>
      </c>
      <c r="B4" s="4"/>
      <c r="C4" s="4"/>
      <c r="D4" s="4"/>
      <c r="E4" s="4"/>
      <c r="F4" s="4"/>
      <c r="G4" s="4"/>
      <c r="H4" s="4"/>
      <c r="I4" s="4"/>
      <c r="J4" s="4"/>
    </row>
    <row r="5" ht="23.25" customHeight="1" spans="1:10">
      <c r="A5" s="32" t="s">
        <v>4</v>
      </c>
      <c r="B5" s="33" t="s">
        <v>134</v>
      </c>
      <c r="C5" s="33" t="s">
        <v>6</v>
      </c>
      <c r="D5" s="34" t="s">
        <v>7</v>
      </c>
      <c r="E5" s="4"/>
      <c r="F5" s="4"/>
      <c r="G5" s="4"/>
      <c r="H5" s="13"/>
      <c r="I5" s="33" t="s">
        <v>8</v>
      </c>
      <c r="J5" s="33" t="s">
        <v>9</v>
      </c>
    </row>
    <row r="6" ht="14.25" spans="1:10">
      <c r="A6" s="35"/>
      <c r="B6" s="35"/>
      <c r="C6" s="35"/>
      <c r="D6" s="5" t="s">
        <v>12</v>
      </c>
      <c r="E6" s="36" t="s">
        <v>13</v>
      </c>
      <c r="F6" s="5" t="s">
        <v>14</v>
      </c>
      <c r="G6" s="5" t="s">
        <v>15</v>
      </c>
      <c r="H6" s="5" t="s">
        <v>16</v>
      </c>
      <c r="I6" s="35"/>
      <c r="J6" s="35"/>
    </row>
    <row r="7" ht="27.75" customHeight="1" spans="1:10">
      <c r="A7" s="11"/>
      <c r="B7" s="11"/>
      <c r="C7" s="11"/>
      <c r="D7" s="11"/>
      <c r="E7" s="11"/>
      <c r="F7" s="11"/>
      <c r="G7" s="11"/>
      <c r="H7" s="11"/>
      <c r="I7" s="11"/>
      <c r="J7" s="11"/>
    </row>
    <row r="8" ht="21.75" customHeight="1" spans="1:10">
      <c r="A8" s="37">
        <f>รายงานการใช้จ่าย!A6</f>
        <v>1</v>
      </c>
      <c r="B8" s="37" t="str">
        <f>รายงานการใช้จ่าย!B6</f>
        <v>ค่า OT</v>
      </c>
      <c r="C8" s="24" t="s">
        <v>135</v>
      </c>
      <c r="D8" s="16">
        <v>742400</v>
      </c>
      <c r="E8" s="14" t="s">
        <v>136</v>
      </c>
      <c r="F8" s="14" t="s">
        <v>136</v>
      </c>
      <c r="G8" s="14" t="s">
        <v>136</v>
      </c>
      <c r="H8" s="14" t="s">
        <v>136</v>
      </c>
      <c r="I8" s="24" t="s">
        <v>132</v>
      </c>
      <c r="J8" s="24" t="s">
        <v>137</v>
      </c>
    </row>
    <row r="9" ht="21.75" customHeight="1" spans="1:10">
      <c r="A9" s="37">
        <f>รายงานการใช้จ่าย!A7</f>
        <v>2</v>
      </c>
      <c r="B9" s="37" t="str">
        <f>รายงานการใช้จ่าย!B7</f>
        <v>ขจ คุ้มครองพยาน</v>
      </c>
      <c r="C9" s="24" t="s">
        <v>135</v>
      </c>
      <c r="D9" s="16">
        <v>91500</v>
      </c>
      <c r="E9" s="14" t="s">
        <v>136</v>
      </c>
      <c r="F9" s="14" t="s">
        <v>136</v>
      </c>
      <c r="G9" s="14" t="s">
        <v>136</v>
      </c>
      <c r="H9" s="14" t="s">
        <v>136</v>
      </c>
      <c r="I9" s="24" t="s">
        <v>132</v>
      </c>
      <c r="J9" s="24" t="s">
        <v>138</v>
      </c>
    </row>
    <row r="10" ht="21.75" customHeight="1" spans="1:10">
      <c r="A10" s="37">
        <f>รายงานการใช้จ่าย!A8</f>
        <v>3</v>
      </c>
      <c r="B10" s="37" t="str">
        <f>รายงานการใช้จ่าย!B8</f>
        <v>ค่าตอบแทนพยาน</v>
      </c>
      <c r="C10" s="24" t="s">
        <v>135</v>
      </c>
      <c r="D10" s="16">
        <v>600</v>
      </c>
      <c r="E10" s="14" t="s">
        <v>136</v>
      </c>
      <c r="F10" s="14" t="s">
        <v>136</v>
      </c>
      <c r="G10" s="14" t="s">
        <v>136</v>
      </c>
      <c r="H10" s="14" t="s">
        <v>136</v>
      </c>
      <c r="I10" s="24" t="s">
        <v>132</v>
      </c>
      <c r="J10" s="24" t="s">
        <v>139</v>
      </c>
    </row>
    <row r="11" ht="21.75" customHeight="1" spans="1:10">
      <c r="A11" s="37">
        <f>รายงานการใช้จ่าย!A9</f>
        <v>4</v>
      </c>
      <c r="B11" s="37" t="str">
        <f>รายงานการใช้จ่าย!B9</f>
        <v>ค่าตอบแทนนักจิต</v>
      </c>
      <c r="C11" s="24" t="s">
        <v>135</v>
      </c>
      <c r="D11" s="16">
        <v>19100</v>
      </c>
      <c r="E11" s="14" t="s">
        <v>136</v>
      </c>
      <c r="F11" s="14" t="s">
        <v>136</v>
      </c>
      <c r="G11" s="14" t="s">
        <v>136</v>
      </c>
      <c r="H11" s="14" t="s">
        <v>136</v>
      </c>
      <c r="I11" s="24" t="s">
        <v>132</v>
      </c>
      <c r="J11" s="24" t="s">
        <v>140</v>
      </c>
    </row>
    <row r="12" ht="21.75" customHeight="1" spans="1:10">
      <c r="A12" s="37">
        <f>รายงานการใช้จ่าย!A10</f>
        <v>5</v>
      </c>
      <c r="B12" s="37" t="str">
        <f>รายงานการใช้จ่าย!B10</f>
        <v>ค่าตอบ จพง.ชันสูต พลิกศพ</v>
      </c>
      <c r="C12" s="24" t="s">
        <v>135</v>
      </c>
      <c r="D12" s="16">
        <v>115700</v>
      </c>
      <c r="E12" s="14" t="s">
        <v>136</v>
      </c>
      <c r="F12" s="14" t="s">
        <v>136</v>
      </c>
      <c r="G12" s="14" t="s">
        <v>136</v>
      </c>
      <c r="H12" s="14" t="s">
        <v>136</v>
      </c>
      <c r="I12" s="24" t="s">
        <v>132</v>
      </c>
      <c r="J12" s="24" t="s">
        <v>140</v>
      </c>
    </row>
    <row r="13" ht="21.75" customHeight="1" spans="1:10">
      <c r="A13" s="37">
        <f>รายงานการใช้จ่าย!A11</f>
        <v>6</v>
      </c>
      <c r="B13" s="37" t="str">
        <f>รายงานการใช้จ่าย!B11</f>
        <v>ค่าเบี้ยเลี้ยง</v>
      </c>
      <c r="C13" s="24" t="s">
        <v>135</v>
      </c>
      <c r="D13" s="16">
        <v>111900</v>
      </c>
      <c r="E13" s="14" t="s">
        <v>136</v>
      </c>
      <c r="F13" s="14" t="s">
        <v>136</v>
      </c>
      <c r="G13" s="14" t="s">
        <v>136</v>
      </c>
      <c r="H13" s="14" t="s">
        <v>136</v>
      </c>
      <c r="I13" s="24" t="s">
        <v>132</v>
      </c>
      <c r="J13" s="24" t="s">
        <v>140</v>
      </c>
    </row>
    <row r="14" ht="21.75" customHeight="1" spans="1:10">
      <c r="A14" s="37">
        <f>รายงานการใช้จ่าย!A12</f>
        <v>7</v>
      </c>
      <c r="B14" s="37" t="str">
        <f>รายงานการใช้จ่าย!B12</f>
        <v>ซ่อมแซมยานพาหนะ</v>
      </c>
      <c r="C14" s="24" t="s">
        <v>141</v>
      </c>
      <c r="D14" s="16">
        <v>16100</v>
      </c>
      <c r="E14" s="14" t="s">
        <v>136</v>
      </c>
      <c r="F14" s="14" t="s">
        <v>136</v>
      </c>
      <c r="G14" s="14" t="s">
        <v>136</v>
      </c>
      <c r="H14" s="14" t="s">
        <v>136</v>
      </c>
      <c r="I14" s="24" t="s">
        <v>132</v>
      </c>
      <c r="J14" s="24" t="s">
        <v>142</v>
      </c>
    </row>
    <row r="15" ht="21.75" customHeight="1" spans="1:10">
      <c r="A15" s="37">
        <f>รายงานการใช้จ่าย!A13</f>
        <v>8</v>
      </c>
      <c r="B15" s="37" t="str">
        <f>รายงานการใช้จ่าย!B13</f>
        <v>จ้างเหมาบริการ+สะอาด</v>
      </c>
      <c r="C15" s="24" t="s">
        <v>135</v>
      </c>
      <c r="D15" s="16">
        <v>19300</v>
      </c>
      <c r="E15" s="14" t="s">
        <v>136</v>
      </c>
      <c r="F15" s="14" t="s">
        <v>136</v>
      </c>
      <c r="G15" s="14" t="s">
        <v>136</v>
      </c>
      <c r="H15" s="14" t="s">
        <v>136</v>
      </c>
      <c r="I15" s="24" t="s">
        <v>132</v>
      </c>
      <c r="J15" s="24" t="s">
        <v>143</v>
      </c>
    </row>
    <row r="16" ht="21.75" customHeight="1" spans="1:10">
      <c r="A16" s="37">
        <f>รายงานการใช้จ่าย!A14</f>
        <v>9</v>
      </c>
      <c r="B16" s="37" t="str">
        <f>รายงานการใช้จ่าย!B14</f>
        <v>คชจ.ในการส่งหมายเรียกพยาน</v>
      </c>
      <c r="C16" s="24" t="s">
        <v>135</v>
      </c>
      <c r="D16" s="16">
        <v>5100</v>
      </c>
      <c r="E16" s="14" t="s">
        <v>136</v>
      </c>
      <c r="F16" s="14" t="s">
        <v>136</v>
      </c>
      <c r="G16" s="14" t="s">
        <v>136</v>
      </c>
      <c r="H16" s="14" t="s">
        <v>136</v>
      </c>
      <c r="I16" s="24" t="s">
        <v>132</v>
      </c>
      <c r="J16" s="24" t="s">
        <v>140</v>
      </c>
    </row>
    <row r="17" ht="21.75" customHeight="1" spans="1:10">
      <c r="A17" s="37">
        <f>รายงานการใช้จ่าย!A15</f>
        <v>10</v>
      </c>
      <c r="B17" s="37" t="str">
        <f>รายงานการใช้จ่าย!B15</f>
        <v>วัสดุ สนง.</v>
      </c>
      <c r="C17" s="24" t="s">
        <v>135</v>
      </c>
      <c r="D17" s="16">
        <v>14000</v>
      </c>
      <c r="E17" s="14" t="s">
        <v>136</v>
      </c>
      <c r="F17" s="14" t="s">
        <v>136</v>
      </c>
      <c r="G17" s="14" t="s">
        <v>136</v>
      </c>
      <c r="H17" s="14" t="s">
        <v>136</v>
      </c>
      <c r="I17" s="24" t="s">
        <v>132</v>
      </c>
      <c r="J17" s="24" t="s">
        <v>144</v>
      </c>
    </row>
    <row r="18" ht="21.75" customHeight="1" spans="1:10">
      <c r="A18" s="37">
        <f>รายงานการใช้จ่าย!A16</f>
        <v>11</v>
      </c>
      <c r="B18" s="37" t="str">
        <f>รายงานการใช้จ่าย!B16</f>
        <v>วัสดุุ น้ำมันเชื้อเพลิง</v>
      </c>
      <c r="C18" s="24" t="s">
        <v>135</v>
      </c>
      <c r="D18" s="16">
        <v>1097300</v>
      </c>
      <c r="E18" s="14" t="s">
        <v>136</v>
      </c>
      <c r="F18" s="14" t="s">
        <v>136</v>
      </c>
      <c r="G18" s="14" t="s">
        <v>136</v>
      </c>
      <c r="H18" s="14" t="s">
        <v>136</v>
      </c>
      <c r="I18" s="24" t="s">
        <v>132</v>
      </c>
      <c r="J18" s="38" t="s">
        <v>145</v>
      </c>
    </row>
    <row r="19" ht="21.75" customHeight="1" spans="1:10">
      <c r="A19" s="37">
        <f>รายงานการใช้จ่าย!A17</f>
        <v>12</v>
      </c>
      <c r="B19" s="37" t="str">
        <f>รายงานการใช้จ่าย!B17</f>
        <v>วัสดุ จราจร</v>
      </c>
      <c r="C19" s="24" t="s">
        <v>135</v>
      </c>
      <c r="D19" s="16">
        <v>10000</v>
      </c>
      <c r="E19" s="14" t="s">
        <v>136</v>
      </c>
      <c r="F19" s="14" t="s">
        <v>136</v>
      </c>
      <c r="G19" s="14" t="s">
        <v>136</v>
      </c>
      <c r="H19" s="14" t="s">
        <v>136</v>
      </c>
      <c r="I19" s="24" t="s">
        <v>132</v>
      </c>
      <c r="J19" s="24" t="s">
        <v>146</v>
      </c>
    </row>
    <row r="20" ht="21.75" customHeight="1" spans="1:10">
      <c r="A20" s="37">
        <f>รายงานการใช้จ่าย!A18</f>
        <v>13</v>
      </c>
      <c r="B20" s="37" t="str">
        <f>รายงานการใช้จ่าย!B18</f>
        <v>ค่าอาหาร ผู้ต้องหา</v>
      </c>
      <c r="C20" s="24" t="s">
        <v>135</v>
      </c>
      <c r="D20" s="16">
        <v>76900</v>
      </c>
      <c r="E20" s="14" t="s">
        <v>136</v>
      </c>
      <c r="F20" s="14" t="s">
        <v>136</v>
      </c>
      <c r="G20" s="14" t="s">
        <v>136</v>
      </c>
      <c r="H20" s="14" t="s">
        <v>136</v>
      </c>
      <c r="I20" s="24" t="s">
        <v>132</v>
      </c>
      <c r="J20" s="24" t="s">
        <v>147</v>
      </c>
    </row>
    <row r="21" ht="21.75" customHeight="1" spans="1:10">
      <c r="A21" s="37">
        <f>รายงานการใช้จ่าย!A19</f>
        <v>14</v>
      </c>
      <c r="B21" s="37" t="str">
        <f>รายงานการใช้จ่าย!B19</f>
        <v>รวมตอบแทนใช้สอย และวัสดุ</v>
      </c>
      <c r="C21" s="24" t="s">
        <v>135</v>
      </c>
      <c r="D21" s="16">
        <v>2339900</v>
      </c>
      <c r="E21" s="14" t="s">
        <v>136</v>
      </c>
      <c r="F21" s="14" t="s">
        <v>136</v>
      </c>
      <c r="G21" s="14" t="s">
        <v>136</v>
      </c>
      <c r="H21" s="14" t="s">
        <v>136</v>
      </c>
      <c r="I21" s="24" t="s">
        <v>132</v>
      </c>
      <c r="J21" s="24" t="s">
        <v>137</v>
      </c>
    </row>
    <row r="22" ht="21.75" customHeight="1" spans="1:10">
      <c r="A22" s="37">
        <f>รายงานการใช้จ่าย!A20</f>
        <v>15</v>
      </c>
      <c r="B22" s="37" t="str">
        <f>รายงานการใช้จ่าย!B20</f>
        <v>ค่าสาธารณูปโภค</v>
      </c>
      <c r="C22" s="24" t="s">
        <v>135</v>
      </c>
      <c r="D22" s="16">
        <v>104000</v>
      </c>
      <c r="E22" s="14" t="s">
        <v>136</v>
      </c>
      <c r="F22" s="14" t="s">
        <v>136</v>
      </c>
      <c r="G22" s="14" t="s">
        <v>136</v>
      </c>
      <c r="H22" s="14" t="s">
        <v>136</v>
      </c>
      <c r="I22" s="24" t="s">
        <v>132</v>
      </c>
      <c r="J22" s="24" t="s">
        <v>137</v>
      </c>
    </row>
    <row r="23" ht="21.75" customHeight="1" spans="1:10">
      <c r="A23" s="37">
        <f>รายงานการใช้จ่าย!A21</f>
        <v>0</v>
      </c>
      <c r="B23" s="37" t="str">
        <f>รายงานการใช้จ่าย!B21</f>
        <v>   1.ไฟฟ้า</v>
      </c>
      <c r="C23" s="24"/>
      <c r="D23" s="16"/>
      <c r="E23" s="14" t="s">
        <v>136</v>
      </c>
      <c r="F23" s="14" t="s">
        <v>136</v>
      </c>
      <c r="G23" s="14" t="s">
        <v>136</v>
      </c>
      <c r="H23" s="14" t="s">
        <v>136</v>
      </c>
      <c r="I23" s="24"/>
      <c r="J23" s="24"/>
    </row>
    <row r="24" ht="21.75" customHeight="1" spans="1:10">
      <c r="A24" s="37">
        <f>รายงานการใช้จ่าย!A22</f>
        <v>0</v>
      </c>
      <c r="B24" s="37" t="str">
        <f>รายงานการใช้จ่าย!B22</f>
        <v>   2.ประปา  </v>
      </c>
      <c r="C24" s="24"/>
      <c r="D24" s="16"/>
      <c r="E24" s="14" t="s">
        <v>136</v>
      </c>
      <c r="F24" s="14" t="s">
        <v>136</v>
      </c>
      <c r="G24" s="14" t="s">
        <v>136</v>
      </c>
      <c r="H24" s="14" t="s">
        <v>136</v>
      </c>
      <c r="I24" s="24"/>
      <c r="J24" s="24"/>
    </row>
    <row r="25" ht="21.75" customHeight="1" spans="1:10">
      <c r="A25" s="37">
        <f>รายงานการใช้จ่าย!A23</f>
        <v>0</v>
      </c>
      <c r="B25" s="37" t="str">
        <f>รายงานการใช้จ่าย!B23</f>
        <v>   3.โทรศัพท์</v>
      </c>
      <c r="C25" s="24"/>
      <c r="D25" s="16"/>
      <c r="E25" s="14" t="s">
        <v>136</v>
      </c>
      <c r="F25" s="14" t="s">
        <v>136</v>
      </c>
      <c r="G25" s="14" t="s">
        <v>136</v>
      </c>
      <c r="H25" s="14" t="s">
        <v>136</v>
      </c>
      <c r="I25" s="24"/>
      <c r="J25" s="24"/>
    </row>
    <row r="26" ht="21.75" customHeight="1" spans="1:10">
      <c r="A26" s="37">
        <f>รายงานการใช้จ่าย!A24</f>
        <v>0</v>
      </c>
      <c r="B26" s="37" t="str">
        <f>รายงานการใช้จ่าย!B24</f>
        <v>   4. ค่าอินเตอร์เน็ต</v>
      </c>
      <c r="C26" s="24"/>
      <c r="D26" s="16"/>
      <c r="E26" s="14" t="s">
        <v>136</v>
      </c>
      <c r="F26" s="14" t="s">
        <v>136</v>
      </c>
      <c r="G26" s="14" t="s">
        <v>136</v>
      </c>
      <c r="H26" s="14" t="s">
        <v>136</v>
      </c>
      <c r="I26" s="24"/>
      <c r="J26" s="24"/>
    </row>
    <row r="27" ht="21.75" customHeight="1" spans="1:10">
      <c r="A27" s="37">
        <f>รายงานการใช้จ่าย!A25</f>
        <v>0</v>
      </c>
      <c r="B27" s="37" t="str">
        <f>รายงานการใช้จ่าย!B25</f>
        <v>   5.ไปรษณีย์</v>
      </c>
      <c r="C27" s="24"/>
      <c r="D27" s="16"/>
      <c r="E27" s="14" t="s">
        <v>136</v>
      </c>
      <c r="F27" s="14" t="s">
        <v>136</v>
      </c>
      <c r="G27" s="14" t="s">
        <v>136</v>
      </c>
      <c r="H27" s="14" t="s">
        <v>136</v>
      </c>
      <c r="I27" s="24"/>
      <c r="J27" s="24"/>
    </row>
    <row r="28" ht="21.75" customHeight="1" spans="1:10">
      <c r="A28" s="37">
        <f>รายงานการใช้จ่าย!A26</f>
        <v>16</v>
      </c>
      <c r="B28" s="37" t="str">
        <f>รายงานการใช้จ่าย!B26</f>
        <v>โครงการปฏิรูประบบงานตำรวจ</v>
      </c>
      <c r="C28" s="24" t="s">
        <v>135</v>
      </c>
      <c r="D28" s="16">
        <v>86000</v>
      </c>
      <c r="E28" s="14" t="s">
        <v>136</v>
      </c>
      <c r="F28" s="14" t="s">
        <v>136</v>
      </c>
      <c r="G28" s="14" t="s">
        <v>136</v>
      </c>
      <c r="H28" s="14" t="s">
        <v>136</v>
      </c>
      <c r="I28" s="24" t="s">
        <v>132</v>
      </c>
      <c r="J28" s="24" t="s">
        <v>137</v>
      </c>
    </row>
    <row r="29" ht="21.75" customHeight="1" spans="1:10">
      <c r="A29" s="37">
        <f>รายงานการใช้จ่าย!A27</f>
        <v>17</v>
      </c>
      <c r="B29" s="37" t="str">
        <f>รายงานการใช้จ่าย!B27</f>
        <v>กองทุนสืบสวน(1)</v>
      </c>
      <c r="C29" s="24" t="s">
        <v>135</v>
      </c>
      <c r="D29" s="16">
        <v>240000</v>
      </c>
      <c r="E29" s="14" t="s">
        <v>136</v>
      </c>
      <c r="F29" s="14" t="s">
        <v>136</v>
      </c>
      <c r="G29" s="14" t="s">
        <v>136</v>
      </c>
      <c r="H29" s="14" t="s">
        <v>136</v>
      </c>
      <c r="I29" s="24" t="s">
        <v>132</v>
      </c>
      <c r="J29" s="24" t="s">
        <v>137</v>
      </c>
    </row>
    <row r="30" ht="21.75" customHeight="1" spans="1:10">
      <c r="A30" s="37">
        <f>รายงานการใช้จ่าย!A28</f>
        <v>18</v>
      </c>
      <c r="B30" s="37" t="str">
        <f>รายงานการใช้จ่าย!B28</f>
        <v>กองทุนสืบสวน(2)</v>
      </c>
      <c r="C30" s="24" t="s">
        <v>135</v>
      </c>
      <c r="D30" s="16">
        <v>240000</v>
      </c>
      <c r="E30" s="14" t="s">
        <v>136</v>
      </c>
      <c r="F30" s="14" t="s">
        <v>136</v>
      </c>
      <c r="G30" s="14" t="s">
        <v>136</v>
      </c>
      <c r="H30" s="14" t="s">
        <v>136</v>
      </c>
      <c r="I30" s="24" t="s">
        <v>132</v>
      </c>
      <c r="J30" s="24" t="s">
        <v>137</v>
      </c>
    </row>
    <row r="31" ht="21.75" customHeight="1" spans="1:10">
      <c r="A31" s="37">
        <f>รายงานการใช้จ่าย!A29</f>
        <v>19</v>
      </c>
      <c r="B31" s="37" t="str">
        <f>รายงานการใช้จ่าย!B29</f>
        <v>บริหารจัดการสกัดกั้นยาเสพติด(Heart land)</v>
      </c>
      <c r="C31" s="24" t="s">
        <v>135</v>
      </c>
      <c r="D31" s="16">
        <v>7585</v>
      </c>
      <c r="E31" s="14" t="s">
        <v>136</v>
      </c>
      <c r="F31" s="14" t="s">
        <v>136</v>
      </c>
      <c r="G31" s="14" t="s">
        <v>136</v>
      </c>
      <c r="H31" s="14" t="s">
        <v>136</v>
      </c>
      <c r="I31" s="24" t="s">
        <v>132</v>
      </c>
      <c r="J31" s="24" t="s">
        <v>148</v>
      </c>
    </row>
    <row r="32" ht="21.75" customHeight="1" spans="1:10">
      <c r="A32" s="37">
        <f>รายงานการใช้จ่าย!A30</f>
        <v>20</v>
      </c>
      <c r="B32" s="37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24" t="s">
        <v>135</v>
      </c>
      <c r="D32" s="16">
        <v>29320</v>
      </c>
      <c r="E32" s="14" t="s">
        <v>136</v>
      </c>
      <c r="F32" s="14" t="s">
        <v>136</v>
      </c>
      <c r="G32" s="14" t="s">
        <v>136</v>
      </c>
      <c r="H32" s="14" t="s">
        <v>136</v>
      </c>
      <c r="I32" s="24" t="s">
        <v>132</v>
      </c>
      <c r="J32" s="24" t="s">
        <v>148</v>
      </c>
    </row>
    <row r="33" ht="21.75" customHeight="1" spans="1:10">
      <c r="A33" s="37">
        <f>รายงานการใช้จ่าย!A31</f>
        <v>21</v>
      </c>
      <c r="B33" s="37" t="str">
        <f>รายงานการใช้จ่าย!B31</f>
        <v>ชุมชนบำบัดอย่างยังยืนในตำบลแพร่ระบาดยาเสพติด(1)</v>
      </c>
      <c r="C33" s="24" t="s">
        <v>135</v>
      </c>
      <c r="D33" s="16">
        <v>323500</v>
      </c>
      <c r="E33" s="14" t="s">
        <v>136</v>
      </c>
      <c r="F33" s="14" t="s">
        <v>136</v>
      </c>
      <c r="G33" s="14" t="s">
        <v>136</v>
      </c>
      <c r="H33" s="14" t="s">
        <v>136</v>
      </c>
      <c r="I33" s="24" t="s">
        <v>132</v>
      </c>
      <c r="J33" s="24" t="s">
        <v>148</v>
      </c>
    </row>
    <row r="34" ht="21.75" customHeight="1" spans="1:10">
      <c r="A34" s="37">
        <f>รายงานการใช้จ่าย!A32</f>
        <v>22</v>
      </c>
      <c r="B34" s="37" t="str">
        <f>รายงานการใช้จ่าย!B32</f>
        <v>ชุมชนบำบัดอย่างยังยืนในตำบลแพร่ระบาดยาเสพติด(2)</v>
      </c>
      <c r="C34" s="24" t="s">
        <v>135</v>
      </c>
      <c r="D34" s="16">
        <v>86000</v>
      </c>
      <c r="E34" s="14" t="s">
        <v>136</v>
      </c>
      <c r="F34" s="14" t="s">
        <v>136</v>
      </c>
      <c r="G34" s="14" t="s">
        <v>136</v>
      </c>
      <c r="H34" s="14" t="s">
        <v>136</v>
      </c>
      <c r="I34" s="24" t="s">
        <v>132</v>
      </c>
      <c r="J34" s="24" t="s">
        <v>148</v>
      </c>
    </row>
    <row r="35" ht="21.75" customHeight="1" spans="1:10">
      <c r="A35" s="37">
        <f>รายงานการใช้จ่าย!A33</f>
        <v>23</v>
      </c>
      <c r="B35" s="37" t="str">
        <f>รายงานการใช้จ่าย!B33</f>
        <v>มวลชล</v>
      </c>
      <c r="C35" s="24" t="s">
        <v>135</v>
      </c>
      <c r="D35" s="16">
        <v>36000</v>
      </c>
      <c r="E35" s="14" t="s">
        <v>136</v>
      </c>
      <c r="F35" s="14" t="s">
        <v>136</v>
      </c>
      <c r="G35" s="14" t="s">
        <v>136</v>
      </c>
      <c r="H35" s="14" t="s">
        <v>136</v>
      </c>
      <c r="I35" s="24" t="s">
        <v>132</v>
      </c>
      <c r="J35" s="24" t="s">
        <v>148</v>
      </c>
    </row>
    <row r="36" ht="21.75" customHeight="1" spans="1:10">
      <c r="A36" s="37">
        <f>รายงานการใช้จ่าย!A34</f>
        <v>24</v>
      </c>
      <c r="B36" s="37" t="str">
        <f>รายงานการใช้จ่าย!B34</f>
        <v>ตำรวจบ้าน</v>
      </c>
      <c r="C36" s="24" t="s">
        <v>135</v>
      </c>
      <c r="D36" s="16">
        <v>10000</v>
      </c>
      <c r="E36" s="14" t="s">
        <v>136</v>
      </c>
      <c r="F36" s="14" t="s">
        <v>136</v>
      </c>
      <c r="G36" s="14" t="s">
        <v>136</v>
      </c>
      <c r="H36" s="14" t="s">
        <v>136</v>
      </c>
      <c r="I36" s="24" t="s">
        <v>132</v>
      </c>
      <c r="J36" s="24" t="s">
        <v>148</v>
      </c>
    </row>
    <row r="37" ht="21.75" customHeight="1" spans="1:10">
      <c r="A37" s="37">
        <f>รายงานการใช้จ่าย!A35</f>
        <v>25</v>
      </c>
      <c r="B37" s="37" t="str">
        <f>รายงานการใช้จ่าย!B35</f>
        <v>โครงการ 1 ตร.1 รร.</v>
      </c>
      <c r="C37" s="24" t="s">
        <v>135</v>
      </c>
      <c r="D37" s="16">
        <v>2140</v>
      </c>
      <c r="E37" s="14" t="s">
        <v>136</v>
      </c>
      <c r="F37" s="14" t="s">
        <v>136</v>
      </c>
      <c r="G37" s="14" t="s">
        <v>136</v>
      </c>
      <c r="H37" s="14" t="s">
        <v>136</v>
      </c>
      <c r="I37" s="24" t="s">
        <v>132</v>
      </c>
      <c r="J37" s="24" t="s">
        <v>148</v>
      </c>
    </row>
    <row r="38" ht="21.75" customHeight="1" spans="1:10">
      <c r="A38" s="37">
        <f>รายงานการใช้จ่าย!A36</f>
        <v>26</v>
      </c>
      <c r="B38" s="37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24" t="s">
        <v>135</v>
      </c>
      <c r="D38" s="16">
        <v>15000</v>
      </c>
      <c r="E38" s="14" t="s">
        <v>136</v>
      </c>
      <c r="F38" s="14" t="s">
        <v>136</v>
      </c>
      <c r="G38" s="14" t="s">
        <v>136</v>
      </c>
      <c r="H38" s="14" t="s">
        <v>136</v>
      </c>
      <c r="I38" s="24" t="s">
        <v>132</v>
      </c>
      <c r="J38" s="24" t="s">
        <v>148</v>
      </c>
    </row>
    <row r="39" ht="21.75" customHeight="1" spans="1:10">
      <c r="A39" s="37" t="str">
        <f>รายงานการใช้จ่าย!A37</f>
        <v>รวม</v>
      </c>
      <c r="B39" s="37">
        <f>รายงานการใช้จ่าย!B37</f>
        <v>0</v>
      </c>
      <c r="C39" s="24"/>
      <c r="D39" s="30">
        <f t="shared" ref="D39" si="0">SUM(D8:D38)</f>
        <v>5839345</v>
      </c>
      <c r="E39" s="39"/>
      <c r="F39" s="24"/>
      <c r="G39" s="24"/>
      <c r="H39" s="24"/>
      <c r="I39" s="24"/>
      <c r="J39" s="24"/>
    </row>
    <row r="40" ht="15.75" customHeight="1" spans="1:10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ht="15.75" customHeight="1" spans="1:10">
      <c r="A41" s="2"/>
    </row>
    <row r="42" ht="18.75" customHeight="1" spans="1:10">
      <c r="A42" s="2" t="s">
        <v>149</v>
      </c>
    </row>
    <row r="43" ht="18" customHeight="1" spans="1:10">
      <c r="A43" s="2" t="s">
        <v>150</v>
      </c>
    </row>
    <row r="44" ht="20.25" customHeight="1" spans="1:10">
      <c r="A44" s="3" t="s">
        <v>151</v>
      </c>
      <c r="B44" s="4"/>
      <c r="C44" s="4"/>
      <c r="D44" s="4"/>
      <c r="E44" s="4"/>
      <c r="F44" s="4"/>
      <c r="G44" s="4"/>
      <c r="H44" s="4"/>
      <c r="I44" s="4"/>
      <c r="J44" s="4"/>
    </row>
    <row r="45" ht="14.25" customHeight="1" spans="1:10">
      <c r="A45" s="5" t="s">
        <v>4</v>
      </c>
      <c r="B45" s="5" t="s">
        <v>134</v>
      </c>
      <c r="C45" s="7" t="s">
        <v>152</v>
      </c>
      <c r="D45" s="9"/>
      <c r="E45" s="7" t="s">
        <v>153</v>
      </c>
      <c r="F45" s="9"/>
      <c r="G45" s="7" t="s">
        <v>154</v>
      </c>
      <c r="H45" s="9"/>
      <c r="I45" s="5" t="s">
        <v>155</v>
      </c>
      <c r="J45" s="10" t="s">
        <v>156</v>
      </c>
    </row>
    <row r="46" ht="31.5" customHeight="1" spans="1:10">
      <c r="A46" s="11"/>
      <c r="B46" s="11"/>
      <c r="C46" s="40"/>
      <c r="D46" s="13"/>
      <c r="E46" s="40"/>
      <c r="F46" s="13"/>
      <c r="G46" s="40"/>
      <c r="H46" s="13"/>
      <c r="I46" s="11"/>
      <c r="J46" s="13"/>
    </row>
    <row r="47" ht="22.5" customHeight="1" spans="1:10">
      <c r="A47" s="14">
        <f t="shared" ref="A47:B47" si="1">A8</f>
        <v>1</v>
      </c>
      <c r="B47" s="37" t="str">
        <f t="shared" si="1"/>
        <v>ค่า OT</v>
      </c>
      <c r="C47" s="41" t="s">
        <v>157</v>
      </c>
      <c r="D47" s="42"/>
      <c r="E47" s="43">
        <f>รายงานการใช้จ่าย!D6</f>
        <v>742400</v>
      </c>
      <c r="F47" s="42"/>
      <c r="G47" s="43">
        <f>รายงานการใช้จ่าย!M6</f>
        <v>0</v>
      </c>
      <c r="H47" s="42"/>
      <c r="I47" s="44">
        <f>รายงานการใช้จ่าย!N6</f>
        <v>0</v>
      </c>
      <c r="J47" s="21" t="s">
        <v>158</v>
      </c>
    </row>
    <row r="48" ht="22.5" customHeight="1" spans="1:10">
      <c r="A48" s="14">
        <f t="shared" ref="A48:B48" si="2">A9</f>
        <v>2</v>
      </c>
      <c r="B48" s="37" t="str">
        <f t="shared" si="2"/>
        <v>ขจ คุ้มครองพยาน</v>
      </c>
      <c r="C48" s="41" t="s">
        <v>159</v>
      </c>
      <c r="D48" s="42"/>
      <c r="E48" s="43">
        <f>รายงานการใช้จ่าย!D7</f>
        <v>91500</v>
      </c>
      <c r="F48" s="42"/>
      <c r="G48" s="43">
        <f>รายงานการใช้จ่าย!M7</f>
        <v>0</v>
      </c>
      <c r="H48" s="42"/>
      <c r="I48" s="44">
        <f>รายงานการใช้จ่าย!N7</f>
        <v>0</v>
      </c>
      <c r="J48" s="21" t="s">
        <v>158</v>
      </c>
    </row>
    <row r="49" ht="22.5" customHeight="1" spans="1:10">
      <c r="A49" s="14">
        <f t="shared" ref="A49:B49" si="3">A10</f>
        <v>3</v>
      </c>
      <c r="B49" s="37" t="str">
        <f t="shared" si="3"/>
        <v>ค่าตอบแทนพยาน</v>
      </c>
      <c r="C49" s="41" t="s">
        <v>159</v>
      </c>
      <c r="D49" s="42"/>
      <c r="E49" s="43">
        <f>รายงานการใช้จ่าย!D8</f>
        <v>600</v>
      </c>
      <c r="F49" s="42"/>
      <c r="G49" s="43">
        <f>รายงานการใช้จ่าย!M8</f>
        <v>0</v>
      </c>
      <c r="H49" s="42"/>
      <c r="I49" s="44">
        <f>รายงานการใช้จ่าย!N8</f>
        <v>0</v>
      </c>
      <c r="J49" s="21" t="s">
        <v>158</v>
      </c>
    </row>
    <row r="50" ht="22.5" customHeight="1" spans="1:10">
      <c r="A50" s="14">
        <f t="shared" ref="A50:B50" si="4">A11</f>
        <v>4</v>
      </c>
      <c r="B50" s="37" t="str">
        <f t="shared" si="4"/>
        <v>ค่าตอบแทนนักจิต</v>
      </c>
      <c r="C50" s="41" t="s">
        <v>159</v>
      </c>
      <c r="D50" s="42"/>
      <c r="E50" s="43">
        <f>รายงานการใช้จ่าย!D9</f>
        <v>19100</v>
      </c>
      <c r="F50" s="42"/>
      <c r="G50" s="43">
        <f>รายงานการใช้จ่าย!M9</f>
        <v>5400</v>
      </c>
      <c r="H50" s="42"/>
      <c r="I50" s="44">
        <f>รายงานการใช้จ่าย!N9</f>
        <v>28.2722513089005</v>
      </c>
      <c r="J50" s="21" t="s">
        <v>158</v>
      </c>
    </row>
    <row r="51" ht="22.5" customHeight="1" spans="1:10">
      <c r="A51" s="14">
        <f t="shared" ref="A51:B51" si="5">A12</f>
        <v>5</v>
      </c>
      <c r="B51" s="37" t="str">
        <f t="shared" si="5"/>
        <v>ค่าตอบ จพง.ชันสูต พลิกศพ</v>
      </c>
      <c r="C51" s="41" t="s">
        <v>159</v>
      </c>
      <c r="D51" s="42"/>
      <c r="E51" s="43">
        <f>รายงานการใช้จ่าย!D10</f>
        <v>115700</v>
      </c>
      <c r="F51" s="42"/>
      <c r="G51" s="43">
        <f>รายงานการใช้จ่าย!M10</f>
        <v>0</v>
      </c>
      <c r="H51" s="42"/>
      <c r="I51" s="44">
        <f>รายงานการใช้จ่าย!N10</f>
        <v>0</v>
      </c>
      <c r="J51" s="21" t="s">
        <v>158</v>
      </c>
    </row>
    <row r="52" ht="22.5" customHeight="1" spans="1:10">
      <c r="A52" s="14">
        <f t="shared" ref="A52:B52" si="6">A13</f>
        <v>6</v>
      </c>
      <c r="B52" s="37" t="str">
        <f t="shared" si="6"/>
        <v>ค่าเบี้ยเลี้ยง</v>
      </c>
      <c r="C52" s="41" t="s">
        <v>159</v>
      </c>
      <c r="D52" s="42"/>
      <c r="E52" s="43">
        <f>รายงานการใช้จ่าย!D11</f>
        <v>111900</v>
      </c>
      <c r="F52" s="42"/>
      <c r="G52" s="43">
        <f>รายงานการใช้จ่าย!M11</f>
        <v>0</v>
      </c>
      <c r="H52" s="42"/>
      <c r="I52" s="44">
        <f>รายงานการใช้จ่าย!N11</f>
        <v>0</v>
      </c>
      <c r="J52" s="21" t="s">
        <v>158</v>
      </c>
    </row>
    <row r="53" ht="22.5" customHeight="1" spans="1:10">
      <c r="A53" s="14">
        <f t="shared" ref="A53:B53" si="7">A14</f>
        <v>7</v>
      </c>
      <c r="B53" s="37" t="str">
        <f t="shared" si="7"/>
        <v>ซ่อมแซมยานพาหนะ</v>
      </c>
      <c r="C53" s="41" t="s">
        <v>159</v>
      </c>
      <c r="D53" s="42"/>
      <c r="E53" s="43">
        <f>รายงานการใช้จ่าย!D12</f>
        <v>16100</v>
      </c>
      <c r="F53" s="42"/>
      <c r="G53" s="43">
        <f>รายงานการใช้จ่าย!M12</f>
        <v>0</v>
      </c>
      <c r="H53" s="42"/>
      <c r="I53" s="44">
        <f>รายงานการใช้จ่าย!N12</f>
        <v>0</v>
      </c>
      <c r="J53" s="21" t="s">
        <v>158</v>
      </c>
    </row>
    <row r="54" ht="22.5" customHeight="1" spans="1:10">
      <c r="A54" s="14">
        <f t="shared" ref="A54:B54" si="8">A15</f>
        <v>8</v>
      </c>
      <c r="B54" s="37" t="str">
        <f t="shared" si="8"/>
        <v>จ้างเหมาบริการ+สะอาด</v>
      </c>
      <c r="C54" s="41" t="s">
        <v>159</v>
      </c>
      <c r="D54" s="42"/>
      <c r="E54" s="43">
        <f>รายงานการใช้จ่าย!D13</f>
        <v>19300</v>
      </c>
      <c r="F54" s="42"/>
      <c r="G54" s="43">
        <f>รายงานการใช้จ่าย!M13</f>
        <v>0</v>
      </c>
      <c r="H54" s="42"/>
      <c r="I54" s="44">
        <f>รายงานการใช้จ่าย!N13</f>
        <v>0</v>
      </c>
      <c r="J54" s="21" t="s">
        <v>158</v>
      </c>
    </row>
    <row r="55" ht="22.5" customHeight="1" spans="1:10">
      <c r="A55" s="14">
        <f t="shared" ref="A55:B55" si="9">A16</f>
        <v>9</v>
      </c>
      <c r="B55" s="37" t="str">
        <f t="shared" si="9"/>
        <v>คชจ.ในการส่งหมายเรียกพยาน</v>
      </c>
      <c r="C55" s="41" t="s">
        <v>159</v>
      </c>
      <c r="D55" s="42"/>
      <c r="E55" s="43">
        <f>รายงานการใช้จ่าย!D14</f>
        <v>5100</v>
      </c>
      <c r="F55" s="42"/>
      <c r="G55" s="43">
        <f>รายงานการใช้จ่าย!M14</f>
        <v>0</v>
      </c>
      <c r="H55" s="42"/>
      <c r="I55" s="44">
        <f>รายงานการใช้จ่าย!N14</f>
        <v>0</v>
      </c>
      <c r="J55" s="21" t="s">
        <v>158</v>
      </c>
    </row>
    <row r="56" ht="22.5" customHeight="1" spans="1:10">
      <c r="A56" s="14">
        <f t="shared" ref="A56:B56" si="10">A17</f>
        <v>10</v>
      </c>
      <c r="B56" s="37" t="str">
        <f t="shared" si="10"/>
        <v>วัสดุ สนง.</v>
      </c>
      <c r="C56" s="41" t="s">
        <v>159</v>
      </c>
      <c r="D56" s="42"/>
      <c r="E56" s="43">
        <f>รายงานการใช้จ่าย!D15</f>
        <v>14000</v>
      </c>
      <c r="F56" s="42"/>
      <c r="G56" s="43">
        <f>รายงานการใช้จ่าย!M15</f>
        <v>0</v>
      </c>
      <c r="H56" s="42"/>
      <c r="I56" s="44">
        <f>รายงานการใช้จ่าย!N15</f>
        <v>0</v>
      </c>
      <c r="J56" s="21" t="s">
        <v>158</v>
      </c>
    </row>
    <row r="57" ht="22.5" customHeight="1" spans="1:10">
      <c r="A57" s="14">
        <f t="shared" ref="A57:B57" si="11">A18</f>
        <v>11</v>
      </c>
      <c r="B57" s="37" t="str">
        <f t="shared" si="11"/>
        <v>วัสดุุ น้ำมันเชื้อเพลิง</v>
      </c>
      <c r="C57" s="41" t="s">
        <v>159</v>
      </c>
      <c r="D57" s="42"/>
      <c r="E57" s="43">
        <f>รายงานการใช้จ่าย!D16</f>
        <v>1097300</v>
      </c>
      <c r="F57" s="42"/>
      <c r="G57" s="43">
        <f>รายงานการใช้จ่าย!M16</f>
        <v>450742.2</v>
      </c>
      <c r="H57" s="42"/>
      <c r="I57" s="44">
        <f>รายงานการใช้จ่าย!N16</f>
        <v>41.0773899571676</v>
      </c>
      <c r="J57" s="21" t="s">
        <v>158</v>
      </c>
    </row>
    <row r="58" ht="22.5" customHeight="1" spans="1:10">
      <c r="A58" s="14">
        <f t="shared" ref="A58:B58" si="12">A19</f>
        <v>12</v>
      </c>
      <c r="B58" s="37" t="str">
        <f t="shared" si="12"/>
        <v>วัสดุ จราจร</v>
      </c>
      <c r="C58" s="41" t="s">
        <v>159</v>
      </c>
      <c r="D58" s="42"/>
      <c r="E58" s="43">
        <f>รายงานการใช้จ่าย!D17</f>
        <v>10000</v>
      </c>
      <c r="F58" s="42"/>
      <c r="G58" s="43">
        <f>รายงานการใช้จ่าย!M17</f>
        <v>0</v>
      </c>
      <c r="H58" s="42"/>
      <c r="I58" s="44">
        <f>รายงานการใช้จ่าย!N17</f>
        <v>0</v>
      </c>
      <c r="J58" s="21" t="s">
        <v>158</v>
      </c>
    </row>
    <row r="59" ht="22.5" customHeight="1" spans="1:10">
      <c r="A59" s="14">
        <f t="shared" ref="A59:B59" si="13">A20</f>
        <v>13</v>
      </c>
      <c r="B59" s="37" t="str">
        <f t="shared" si="13"/>
        <v>ค่าอาหาร ผู้ต้องหา</v>
      </c>
      <c r="C59" s="41" t="s">
        <v>159</v>
      </c>
      <c r="D59" s="42"/>
      <c r="E59" s="43">
        <f>รายงานการใช้จ่าย!D18</f>
        <v>76900</v>
      </c>
      <c r="F59" s="42"/>
      <c r="G59" s="43">
        <f>รายงานการใช้จ่าย!M18</f>
        <v>88575</v>
      </c>
      <c r="H59" s="42"/>
      <c r="I59" s="44">
        <f>รายงานการใช้จ่าย!N18</f>
        <v>115.182054616385</v>
      </c>
      <c r="J59" s="21" t="s">
        <v>158</v>
      </c>
    </row>
    <row r="60" ht="22.5" customHeight="1" spans="1:10">
      <c r="A60" s="14">
        <f t="shared" ref="A60:B60" si="14">A21</f>
        <v>14</v>
      </c>
      <c r="B60" s="37" t="str">
        <f t="shared" si="14"/>
        <v>รวมตอบแทนใช้สอย และวัสดุ</v>
      </c>
      <c r="C60" s="41" t="s">
        <v>159</v>
      </c>
      <c r="D60" s="42"/>
      <c r="E60" s="43">
        <f>รายงานการใช้จ่าย!D19</f>
        <v>2339900</v>
      </c>
      <c r="F60" s="42"/>
      <c r="G60" s="43">
        <f>รายงานการใช้จ่าย!M19</f>
        <v>0</v>
      </c>
      <c r="H60" s="42"/>
      <c r="I60" s="44">
        <f>รายงานการใช้จ่าย!N19</f>
        <v>0</v>
      </c>
      <c r="J60" s="21" t="s">
        <v>158</v>
      </c>
    </row>
    <row r="61" ht="22.5" customHeight="1" spans="1:10">
      <c r="A61" s="14">
        <f t="shared" ref="A61:B61" si="15">A22</f>
        <v>15</v>
      </c>
      <c r="B61" s="37" t="str">
        <f t="shared" si="15"/>
        <v>ค่าสาธารณูปโภค</v>
      </c>
      <c r="C61" s="41" t="s">
        <v>159</v>
      </c>
      <c r="D61" s="42"/>
      <c r="E61" s="43">
        <f>รายงานการใช้จ่าย!D20</f>
        <v>104000</v>
      </c>
      <c r="F61" s="42"/>
      <c r="G61" s="45"/>
      <c r="H61" s="42"/>
      <c r="I61" s="44">
        <f>รายงานการใช้จ่าย!N20</f>
        <v>478.866528846154</v>
      </c>
      <c r="J61" s="21" t="s">
        <v>158</v>
      </c>
    </row>
    <row r="62" ht="22.5" customHeight="1" spans="1:10">
      <c r="A62" s="14">
        <f t="shared" ref="A62:B62" si="16">A23</f>
        <v>0</v>
      </c>
      <c r="B62" s="37" t="str">
        <f t="shared" si="16"/>
        <v>   1.ไฟฟ้า</v>
      </c>
      <c r="C62" s="41" t="s">
        <v>159</v>
      </c>
      <c r="D62" s="42"/>
      <c r="E62" s="43">
        <f>รายงานการใช้จ่าย!D21</f>
        <v>0</v>
      </c>
      <c r="F62" s="42"/>
      <c r="G62" s="43">
        <f>รายงานการใช้จ่าย!M21</f>
        <v>445182.8</v>
      </c>
      <c r="H62" s="42"/>
      <c r="I62" s="44">
        <f>รายงานการใช้จ่าย!N21</f>
        <v>0</v>
      </c>
      <c r="J62" s="21"/>
    </row>
    <row r="63" ht="22.5" customHeight="1" spans="1:10">
      <c r="A63" s="14">
        <f t="shared" ref="A63:B63" si="17">A24</f>
        <v>0</v>
      </c>
      <c r="B63" s="37" t="str">
        <f t="shared" si="17"/>
        <v>   2.ประปา  </v>
      </c>
      <c r="C63" s="41" t="s">
        <v>159</v>
      </c>
      <c r="D63" s="42"/>
      <c r="E63" s="43">
        <f>รายงานการใช้จ่าย!D22</f>
        <v>0</v>
      </c>
      <c r="F63" s="42"/>
      <c r="G63" s="43">
        <f>รายงานการใช้จ่าย!M22</f>
        <v>4888.86</v>
      </c>
      <c r="H63" s="42"/>
      <c r="I63" s="44">
        <f>รายงานการใช้จ่าย!N22</f>
        <v>0</v>
      </c>
      <c r="J63" s="21"/>
    </row>
    <row r="64" ht="22.5" customHeight="1" spans="1:10">
      <c r="A64" s="14">
        <f t="shared" ref="A64:B64" si="18">A25</f>
        <v>0</v>
      </c>
      <c r="B64" s="37" t="str">
        <f t="shared" si="18"/>
        <v>   3.โทรศัพท์</v>
      </c>
      <c r="C64" s="41" t="s">
        <v>159</v>
      </c>
      <c r="D64" s="42"/>
      <c r="E64" s="43">
        <f>รายงานการใช้จ่าย!D23</f>
        <v>0</v>
      </c>
      <c r="F64" s="42"/>
      <c r="G64" s="43">
        <f>รายงานการใช้จ่าย!M23</f>
        <v>5346.78</v>
      </c>
      <c r="H64" s="42"/>
      <c r="I64" s="44">
        <f>รายงานการใช้จ่าย!N23</f>
        <v>0</v>
      </c>
      <c r="J64" s="21"/>
    </row>
    <row r="65" ht="22.5" customHeight="1" spans="1:10">
      <c r="A65" s="14">
        <f t="shared" ref="A65:B65" si="19">A26</f>
        <v>0</v>
      </c>
      <c r="B65" s="37" t="str">
        <f t="shared" si="19"/>
        <v>   4. ค่าอินเตอร์เน็ต</v>
      </c>
      <c r="C65" s="41" t="s">
        <v>159</v>
      </c>
      <c r="D65" s="42"/>
      <c r="E65" s="43">
        <f>รายงานการใช้จ่าย!D24</f>
        <v>0</v>
      </c>
      <c r="F65" s="42"/>
      <c r="G65" s="43">
        <f>รายงานการใช้จ่าย!M24</f>
        <v>6148.75</v>
      </c>
      <c r="H65" s="42"/>
      <c r="I65" s="44">
        <f>รายงานการใช้จ่าย!N24</f>
        <v>0</v>
      </c>
      <c r="J65" s="21"/>
    </row>
    <row r="66" ht="22.5" customHeight="1" spans="1:10">
      <c r="A66" s="14">
        <f t="shared" ref="A66:B66" si="20">A27</f>
        <v>0</v>
      </c>
      <c r="B66" s="37" t="str">
        <f t="shared" si="20"/>
        <v>   5.ไปรษณีย์</v>
      </c>
      <c r="C66" s="41" t="s">
        <v>159</v>
      </c>
      <c r="D66" s="42"/>
      <c r="E66" s="43">
        <f>รายงานการใช้จ่าย!D25</f>
        <v>0</v>
      </c>
      <c r="F66" s="42"/>
      <c r="G66" s="43">
        <f>รายงานการใช้จ่าย!M25</f>
        <v>36454</v>
      </c>
      <c r="H66" s="42"/>
      <c r="I66" s="44">
        <f>รายงานการใช้จ่าย!N25</f>
        <v>0</v>
      </c>
      <c r="J66" s="21"/>
    </row>
    <row r="67" ht="22.5" customHeight="1" spans="1:10">
      <c r="A67" s="14">
        <f t="shared" ref="A67:B67" si="21">A28</f>
        <v>16</v>
      </c>
      <c r="B67" s="37" t="str">
        <f t="shared" si="21"/>
        <v>โครงการปฏิรูประบบงานตำรวจ</v>
      </c>
      <c r="C67" s="41" t="s">
        <v>159</v>
      </c>
      <c r="D67" s="42"/>
      <c r="E67" s="43">
        <f>รายงานการใช้จ่าย!D26</f>
        <v>86000</v>
      </c>
      <c r="F67" s="42"/>
      <c r="G67" s="43">
        <f>รายงานการใช้จ่าย!M26</f>
        <v>0</v>
      </c>
      <c r="H67" s="42"/>
      <c r="I67" s="44">
        <f>รายงานการใช้จ่าย!N26</f>
        <v>0</v>
      </c>
      <c r="J67" s="21" t="s">
        <v>158</v>
      </c>
    </row>
    <row r="68" ht="22.5" customHeight="1" spans="1:10">
      <c r="A68" s="14">
        <f t="shared" ref="A68:B68" si="22">A29</f>
        <v>17</v>
      </c>
      <c r="B68" s="37" t="str">
        <f t="shared" si="22"/>
        <v>กองทุนสืบสวน(1)</v>
      </c>
      <c r="C68" s="41" t="s">
        <v>159</v>
      </c>
      <c r="D68" s="42"/>
      <c r="E68" s="43">
        <f>รายงานการใช้จ่าย!D27</f>
        <v>240000</v>
      </c>
      <c r="F68" s="42"/>
      <c r="G68" s="43">
        <f>รายงานการใช้จ่าย!M27</f>
        <v>240000</v>
      </c>
      <c r="H68" s="42"/>
      <c r="I68" s="44">
        <f>รายงานการใช้จ่าย!N27</f>
        <v>100</v>
      </c>
      <c r="J68" s="21" t="s">
        <v>158</v>
      </c>
    </row>
    <row r="69" ht="22.5" customHeight="1" spans="1:10">
      <c r="A69" s="14">
        <f t="shared" ref="A69:B69" si="23">A30</f>
        <v>18</v>
      </c>
      <c r="B69" s="37" t="str">
        <f t="shared" si="23"/>
        <v>กองทุนสืบสวน(2)</v>
      </c>
      <c r="C69" s="41" t="s">
        <v>159</v>
      </c>
      <c r="D69" s="42"/>
      <c r="E69" s="43">
        <f>รายงานการใช้จ่าย!D28</f>
        <v>240000</v>
      </c>
      <c r="F69" s="42"/>
      <c r="G69" s="43">
        <f>รายงานการใช้จ่าย!M28</f>
        <v>240000</v>
      </c>
      <c r="H69" s="42"/>
      <c r="I69" s="44">
        <f>รายงานการใช้จ่าย!N28</f>
        <v>100</v>
      </c>
      <c r="J69" s="21" t="s">
        <v>158</v>
      </c>
    </row>
    <row r="70" ht="22.5" customHeight="1" spans="1:10">
      <c r="A70" s="14">
        <f t="shared" ref="A70:B70" si="24">A31</f>
        <v>19</v>
      </c>
      <c r="B70" s="37" t="str">
        <f t="shared" si="24"/>
        <v>บริหารจัดการสกัดกั้นยาเสพติด(Heart land)</v>
      </c>
      <c r="C70" s="41" t="s">
        <v>159</v>
      </c>
      <c r="D70" s="42"/>
      <c r="E70" s="43">
        <f>รายงานการใช้จ่าย!D29</f>
        <v>7585</v>
      </c>
      <c r="F70" s="42"/>
      <c r="G70" s="43">
        <f>รายงานการใช้จ่าย!M29</f>
        <v>3360</v>
      </c>
      <c r="H70" s="42"/>
      <c r="I70" s="44">
        <f>รายงานการใช้จ่าย!N29</f>
        <v>44.2979564930784</v>
      </c>
      <c r="J70" s="21" t="s">
        <v>158</v>
      </c>
    </row>
    <row r="71" ht="22.5" customHeight="1" spans="1:10">
      <c r="A71" s="14">
        <f t="shared" ref="A71:B71" si="25">A32</f>
        <v>20</v>
      </c>
      <c r="B71" s="37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41" t="s">
        <v>159</v>
      </c>
      <c r="D71" s="42"/>
      <c r="E71" s="43">
        <f>รายงานการใช้จ่าย!D30</f>
        <v>29320</v>
      </c>
      <c r="F71" s="42"/>
      <c r="G71" s="43">
        <f>รายงานการใช้จ่าย!M30</f>
        <v>10080</v>
      </c>
      <c r="H71" s="42"/>
      <c r="I71" s="44">
        <f>รายงานการใช้จ่าย!N30</f>
        <v>34.3792633015007</v>
      </c>
      <c r="J71" s="21" t="s">
        <v>158</v>
      </c>
    </row>
    <row r="72" ht="22.5" customHeight="1" spans="1:10">
      <c r="A72" s="14">
        <f t="shared" ref="A72:B72" si="26">A33</f>
        <v>21</v>
      </c>
      <c r="B72" s="37" t="str">
        <f t="shared" si="26"/>
        <v>ชุมชนบำบัดอย่างยังยืนในตำบลแพร่ระบาดยาเสพติด(1)</v>
      </c>
      <c r="C72" s="41" t="s">
        <v>159</v>
      </c>
      <c r="D72" s="42"/>
      <c r="E72" s="43">
        <f>รายงานการใช้จ่าย!D31</f>
        <v>323500</v>
      </c>
      <c r="F72" s="42"/>
      <c r="G72" s="43">
        <f>รายงานการใช้จ่าย!M31</f>
        <v>0</v>
      </c>
      <c r="H72" s="42"/>
      <c r="I72" s="44">
        <f>รายงานการใช้จ่าย!N31</f>
        <v>0</v>
      </c>
      <c r="J72" s="21" t="s">
        <v>158</v>
      </c>
    </row>
    <row r="73" ht="22.5" customHeight="1" spans="1:10">
      <c r="A73" s="14">
        <f t="shared" ref="A73:B73" si="27">A34</f>
        <v>22</v>
      </c>
      <c r="B73" s="37" t="str">
        <f t="shared" si="27"/>
        <v>ชุมชนบำบัดอย่างยังยืนในตำบลแพร่ระบาดยาเสพติด(2)</v>
      </c>
      <c r="C73" s="41" t="s">
        <v>159</v>
      </c>
      <c r="D73" s="42"/>
      <c r="E73" s="43">
        <f>รายงานการใช้จ่าย!D32</f>
        <v>86000</v>
      </c>
      <c r="F73" s="42"/>
      <c r="G73" s="43">
        <f>รายงานการใช้จ่าย!M32</f>
        <v>0</v>
      </c>
      <c r="H73" s="42"/>
      <c r="I73" s="44">
        <f>รายงานการใช้จ่าย!N32</f>
        <v>0</v>
      </c>
      <c r="J73" s="21" t="s">
        <v>158</v>
      </c>
    </row>
    <row r="74" ht="22.5" customHeight="1" spans="1:10">
      <c r="A74" s="14">
        <f t="shared" ref="A74:B74" si="28">A35</f>
        <v>23</v>
      </c>
      <c r="B74" s="37" t="str">
        <f t="shared" si="28"/>
        <v>มวลชล</v>
      </c>
      <c r="C74" s="41" t="s">
        <v>159</v>
      </c>
      <c r="D74" s="42"/>
      <c r="E74" s="43">
        <f>รายงานการใช้จ่าย!D33</f>
        <v>36000</v>
      </c>
      <c r="F74" s="42"/>
      <c r="G74" s="43">
        <f>รายงานการใช้จ่าย!M33</f>
        <v>12000</v>
      </c>
      <c r="H74" s="42"/>
      <c r="I74" s="44">
        <f>รายงานการใช้จ่าย!N33</f>
        <v>33.3333333333333</v>
      </c>
      <c r="J74" s="21" t="s">
        <v>158</v>
      </c>
    </row>
    <row r="75" ht="22.5" customHeight="1" spans="1:10">
      <c r="A75" s="14">
        <f t="shared" ref="A75:B75" si="29">A36</f>
        <v>24</v>
      </c>
      <c r="B75" s="37" t="str">
        <f t="shared" si="29"/>
        <v>ตำรวจบ้าน</v>
      </c>
      <c r="C75" s="41" t="s">
        <v>159</v>
      </c>
      <c r="D75" s="42"/>
      <c r="E75" s="43">
        <f>รายงานการใช้จ่าย!D34</f>
        <v>10000</v>
      </c>
      <c r="F75" s="42"/>
      <c r="G75" s="43">
        <f>รายงานการใช้จ่าย!M34</f>
        <v>6000</v>
      </c>
      <c r="H75" s="42"/>
      <c r="I75" s="44">
        <f>รายงานการใช้จ่าย!N34</f>
        <v>60</v>
      </c>
      <c r="J75" s="21" t="s">
        <v>158</v>
      </c>
    </row>
    <row r="76" ht="22.5" customHeight="1" spans="1:10">
      <c r="A76" s="14">
        <f t="shared" ref="A76:B76" si="30">A37</f>
        <v>25</v>
      </c>
      <c r="B76" s="37" t="str">
        <f t="shared" si="30"/>
        <v>โครงการ 1 ตร.1 รร.</v>
      </c>
      <c r="C76" s="41" t="s">
        <v>159</v>
      </c>
      <c r="D76" s="42"/>
      <c r="E76" s="43">
        <f>รายงานการใช้จ่าย!D35</f>
        <v>2140</v>
      </c>
      <c r="F76" s="42"/>
      <c r="G76" s="43">
        <f>รายงานการใช้จ่าย!M35</f>
        <v>2140</v>
      </c>
      <c r="H76" s="42"/>
      <c r="I76" s="44">
        <f>รายงานการใช้จ่าย!N35</f>
        <v>100</v>
      </c>
      <c r="J76" s="21" t="s">
        <v>158</v>
      </c>
    </row>
    <row r="77" ht="22.5" customHeight="1" spans="1:10">
      <c r="A77" s="14">
        <f t="shared" ref="A77:B77" si="31">A38</f>
        <v>26</v>
      </c>
      <c r="B77" s="37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41" t="s">
        <v>159</v>
      </c>
      <c r="D77" s="42"/>
      <c r="E77" s="43">
        <f>รายงานการใช้จ่าย!D36</f>
        <v>15000</v>
      </c>
      <c r="F77" s="42"/>
      <c r="G77" s="43">
        <f>รายงานการใช้จ่าย!M36</f>
        <v>15000</v>
      </c>
      <c r="H77" s="42"/>
      <c r="I77" s="44">
        <f>รายงานการใช้จ่าย!N36</f>
        <v>100</v>
      </c>
      <c r="J77" s="21" t="s">
        <v>158</v>
      </c>
    </row>
    <row r="78" ht="22.5" customHeight="1" spans="1:10">
      <c r="A78" s="14"/>
      <c r="B78" s="37"/>
      <c r="C78" s="41" t="str">
        <f>รายงานการใช้จ่าย!C29</f>
        <v>ให้เจ้าหน้าที่การเงินทำการเบิก</v>
      </c>
      <c r="D78" s="42"/>
      <c r="E78" s="45"/>
      <c r="F78" s="42"/>
      <c r="G78" s="45"/>
      <c r="H78" s="42"/>
      <c r="I78" s="17"/>
      <c r="J78" s="39"/>
    </row>
    <row r="79" ht="22.5" customHeight="1" spans="1:10">
      <c r="A79" s="14" t="str">
        <f t="shared" ref="A79" si="32">A39</f>
        <v>รวม</v>
      </c>
      <c r="B79" s="37"/>
      <c r="C79" s="41"/>
      <c r="D79" s="42"/>
      <c r="E79" s="43">
        <f>รายงานการใช้จ่าย!D37</f>
        <v>5839345</v>
      </c>
      <c r="F79" s="42"/>
      <c r="G79" s="43">
        <f>SUM(G47:H78)</f>
        <v>1571318.39</v>
      </c>
      <c r="H79" s="42"/>
      <c r="I79" s="18">
        <f>G79*100/E79</f>
        <v>26.9091548795284</v>
      </c>
      <c r="J79" s="39"/>
    </row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mergeCells count="125">
    <mergeCell ref="A1:J1"/>
    <mergeCell ref="A2:J2"/>
    <mergeCell ref="A3:J3"/>
    <mergeCell ref="A4:J4"/>
    <mergeCell ref="D5:H5"/>
    <mergeCell ref="A41:J41"/>
    <mergeCell ref="A42:J42"/>
    <mergeCell ref="A43:J43"/>
    <mergeCell ref="A44:J44"/>
    <mergeCell ref="C47:D47"/>
    <mergeCell ref="E47:F47"/>
    <mergeCell ref="G47:H47"/>
    <mergeCell ref="C48:D48"/>
    <mergeCell ref="E48:F48"/>
    <mergeCell ref="G48:H48"/>
    <mergeCell ref="C49:D49"/>
    <mergeCell ref="E49:F49"/>
    <mergeCell ref="G49:H49"/>
    <mergeCell ref="C50:D50"/>
    <mergeCell ref="E50:F50"/>
    <mergeCell ref="G50:H50"/>
    <mergeCell ref="C51:D51"/>
    <mergeCell ref="E51:F51"/>
    <mergeCell ref="G51:H51"/>
    <mergeCell ref="C52:D52"/>
    <mergeCell ref="E52:F52"/>
    <mergeCell ref="G52:H52"/>
    <mergeCell ref="C53:D53"/>
    <mergeCell ref="E53:F53"/>
    <mergeCell ref="G53:H53"/>
    <mergeCell ref="C54:D54"/>
    <mergeCell ref="E54:F54"/>
    <mergeCell ref="G54:H54"/>
    <mergeCell ref="C55:D55"/>
    <mergeCell ref="E55:F55"/>
    <mergeCell ref="G55:H55"/>
    <mergeCell ref="C56:D56"/>
    <mergeCell ref="E56:F56"/>
    <mergeCell ref="G56:H56"/>
    <mergeCell ref="C57:D57"/>
    <mergeCell ref="E57:F57"/>
    <mergeCell ref="G57:H57"/>
    <mergeCell ref="C58:D58"/>
    <mergeCell ref="E58:F58"/>
    <mergeCell ref="G58:H58"/>
    <mergeCell ref="C59:D59"/>
    <mergeCell ref="E59:F59"/>
    <mergeCell ref="G59:H59"/>
    <mergeCell ref="C60:D60"/>
    <mergeCell ref="E60:F60"/>
    <mergeCell ref="G60:H60"/>
    <mergeCell ref="C61:D61"/>
    <mergeCell ref="E61:F61"/>
    <mergeCell ref="G61:H61"/>
    <mergeCell ref="C62:D62"/>
    <mergeCell ref="E62:F62"/>
    <mergeCell ref="G62:H62"/>
    <mergeCell ref="C63:D63"/>
    <mergeCell ref="E63:F63"/>
    <mergeCell ref="G63:H63"/>
    <mergeCell ref="C64:D64"/>
    <mergeCell ref="E64:F64"/>
    <mergeCell ref="G64:H64"/>
    <mergeCell ref="C65:D65"/>
    <mergeCell ref="E65:F65"/>
    <mergeCell ref="G65:H65"/>
    <mergeCell ref="C66:D66"/>
    <mergeCell ref="E66:F66"/>
    <mergeCell ref="G66:H66"/>
    <mergeCell ref="C67:D67"/>
    <mergeCell ref="E67:F67"/>
    <mergeCell ref="G67:H67"/>
    <mergeCell ref="C68:D68"/>
    <mergeCell ref="E68:F68"/>
    <mergeCell ref="G68:H68"/>
    <mergeCell ref="C69:D69"/>
    <mergeCell ref="E69:F69"/>
    <mergeCell ref="G69:H69"/>
    <mergeCell ref="C70:D70"/>
    <mergeCell ref="E70:F70"/>
    <mergeCell ref="G70:H70"/>
    <mergeCell ref="C71:D71"/>
    <mergeCell ref="E71:F71"/>
    <mergeCell ref="G71:H71"/>
    <mergeCell ref="C72:D72"/>
    <mergeCell ref="E72:F72"/>
    <mergeCell ref="G72:H72"/>
    <mergeCell ref="C73:D73"/>
    <mergeCell ref="E73:F73"/>
    <mergeCell ref="G73:H73"/>
    <mergeCell ref="C74:D74"/>
    <mergeCell ref="E74:F74"/>
    <mergeCell ref="G74:H74"/>
    <mergeCell ref="C75:D75"/>
    <mergeCell ref="E75:F75"/>
    <mergeCell ref="G75:H75"/>
    <mergeCell ref="C76:D76"/>
    <mergeCell ref="E76:F76"/>
    <mergeCell ref="G76:H76"/>
    <mergeCell ref="C77:D77"/>
    <mergeCell ref="E77:F77"/>
    <mergeCell ref="G77:H77"/>
    <mergeCell ref="C78:D78"/>
    <mergeCell ref="E78:F78"/>
    <mergeCell ref="G78:H78"/>
    <mergeCell ref="C79:D79"/>
    <mergeCell ref="E79:F79"/>
    <mergeCell ref="G79:H79"/>
    <mergeCell ref="A5:A7"/>
    <mergeCell ref="A45:A46"/>
    <mergeCell ref="B5:B7"/>
    <mergeCell ref="B45:B46"/>
    <mergeCell ref="C5:C7"/>
    <mergeCell ref="D6:D7"/>
    <mergeCell ref="E6:E7"/>
    <mergeCell ref="F6:F7"/>
    <mergeCell ref="G6:G7"/>
    <mergeCell ref="H6:H7"/>
    <mergeCell ref="I5:I7"/>
    <mergeCell ref="I45:I46"/>
    <mergeCell ref="J5:J7"/>
    <mergeCell ref="J45:J46"/>
    <mergeCell ref="C45:D46"/>
    <mergeCell ref="E45:F46"/>
    <mergeCell ref="G45:H46"/>
  </mergeCells>
  <pageMargins left="0.708661417322835" right="0.708661417322835" top="0.748031496062992" bottom="0.748031496062992" header="0" footer="0"/>
  <pageSetup paperSize="9" orientation="landscape"/>
  <headerFooter/>
  <rowBreaks count="1" manualBreakCount="1">
    <brk id="40" max="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997"/>
  <sheetViews>
    <sheetView zoomScale="80" zoomScaleNormal="80" topLeftCell="D1" workbookViewId="0">
      <selection activeCell="J31" sqref="J31"/>
    </sheetView>
  </sheetViews>
  <sheetFormatPr defaultColWidth="12.625" defaultRowHeight="15" customHeight="1"/>
  <cols>
    <col min="1" max="1" width="5.875" style="1" customWidth="1"/>
    <col min="2" max="2" width="54.25" style="1" customWidth="1"/>
    <col min="3" max="3" width="35.75" style="1" customWidth="1"/>
    <col min="4" max="4" width="20.875" style="1" customWidth="1"/>
    <col min="5" max="13" width="15.875" style="1" customWidth="1"/>
    <col min="14" max="14" width="18.75" style="1" customWidth="1"/>
    <col min="15" max="15" width="24.5" style="1" customWidth="1"/>
    <col min="16" max="16" width="16" style="1" customWidth="1"/>
    <col min="17" max="26" width="9" style="1" customWidth="1"/>
    <col min="27" max="37" width="8.625" style="1" customWidth="1"/>
    <col min="38" max="16384" width="12.625" style="1"/>
  </cols>
  <sheetData>
    <row r="1" ht="22.5" customHeight="1" spans="1:16">
      <c r="A1" s="2" t="s">
        <v>160</v>
      </c>
    </row>
    <row r="2" ht="22.5" customHeight="1" spans="1:16">
      <c r="A2" s="2" t="s">
        <v>150</v>
      </c>
    </row>
    <row r="3" ht="22.5" customHeight="1" spans="1:16">
      <c r="A3" s="3" t="s">
        <v>161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ht="22.5" customHeight="1" spans="1:16">
      <c r="A4" s="5" t="s">
        <v>4</v>
      </c>
      <c r="B4" s="5" t="s">
        <v>134</v>
      </c>
      <c r="C4" s="5" t="s">
        <v>152</v>
      </c>
      <c r="D4" s="6" t="s">
        <v>153</v>
      </c>
      <c r="E4" s="5"/>
      <c r="F4" s="7" t="s">
        <v>154</v>
      </c>
      <c r="G4" s="8"/>
      <c r="H4" s="8"/>
      <c r="I4" s="8"/>
      <c r="J4" s="8"/>
      <c r="K4" s="8"/>
      <c r="L4" s="8"/>
      <c r="M4" s="9"/>
      <c r="N4" s="5" t="s">
        <v>155</v>
      </c>
      <c r="O4" s="10" t="s">
        <v>156</v>
      </c>
    </row>
    <row r="5" ht="22.5" customHeight="1" spans="1:16">
      <c r="A5" s="11"/>
      <c r="B5" s="11"/>
      <c r="C5" s="11"/>
      <c r="D5" s="11"/>
      <c r="E5" s="12" t="s">
        <v>162</v>
      </c>
      <c r="F5" s="12" t="s">
        <v>163</v>
      </c>
      <c r="G5" s="12" t="s">
        <v>164</v>
      </c>
      <c r="H5" s="12" t="s">
        <v>165</v>
      </c>
      <c r="I5" s="12" t="s">
        <v>166</v>
      </c>
      <c r="J5" s="12" t="s">
        <v>167</v>
      </c>
      <c r="K5" s="12" t="s">
        <v>168</v>
      </c>
      <c r="L5" s="12" t="s">
        <v>169</v>
      </c>
      <c r="M5" s="12" t="s">
        <v>170</v>
      </c>
      <c r="N5" s="11"/>
      <c r="O5" s="13"/>
      <c r="P5" s="1" t="s">
        <v>171</v>
      </c>
    </row>
    <row r="6" ht="22.5" customHeight="1" spans="1:16">
      <c r="A6" s="14">
        <v>1</v>
      </c>
      <c r="B6" s="15" t="s">
        <v>172</v>
      </c>
      <c r="C6" s="14" t="str">
        <f>แผนการใช้จ่าย!C47</f>
        <v>งดเบิก เพื่อนำไปใช้ค่าสาธารณูปโภค</v>
      </c>
      <c r="D6" s="16">
        <v>742400</v>
      </c>
      <c r="E6" s="17"/>
      <c r="F6" s="17"/>
      <c r="G6" s="18"/>
      <c r="H6" s="18"/>
      <c r="I6" s="18"/>
      <c r="J6" s="18"/>
      <c r="K6" s="18"/>
      <c r="L6" s="17"/>
      <c r="M6" s="19">
        <f t="shared" ref="M6:M19" si="0">SUM(E6:L6)</f>
        <v>0</v>
      </c>
      <c r="N6" s="20">
        <f>M6*100/D6</f>
        <v>0</v>
      </c>
      <c r="O6" s="21" t="str">
        <f>แผนการใช้จ่าย!J47</f>
        <v>ไม่มี</v>
      </c>
      <c r="P6" s="22">
        <f t="shared" ref="P6:P37" si="1">D6-M6</f>
        <v>742400</v>
      </c>
    </row>
    <row r="7" ht="22.5" customHeight="1" spans="1:16">
      <c r="A7" s="14">
        <v>2</v>
      </c>
      <c r="B7" s="15" t="s">
        <v>173</v>
      </c>
      <c r="C7" s="14" t="str">
        <f>แผนการใช้จ่าย!C48</f>
        <v>ให้เจ้าหน้าที่การเงินทำการเบิก</v>
      </c>
      <c r="D7" s="16">
        <v>91500</v>
      </c>
      <c r="E7" s="23"/>
      <c r="F7" s="23"/>
      <c r="G7" s="18"/>
      <c r="H7" s="18"/>
      <c r="I7" s="18"/>
      <c r="J7" s="18"/>
      <c r="K7" s="18"/>
      <c r="L7" s="23"/>
      <c r="M7" s="19">
        <f t="shared" si="0"/>
        <v>0</v>
      </c>
      <c r="N7" s="20">
        <f t="shared" ref="N7:N19" si="2">M7*100/D7</f>
        <v>0</v>
      </c>
      <c r="O7" s="21" t="str">
        <f>แผนการใช้จ่าย!J48</f>
        <v>ไม่มี</v>
      </c>
      <c r="P7" s="22">
        <f t="shared" si="1"/>
        <v>91500</v>
      </c>
    </row>
    <row r="8" ht="22.5" customHeight="1" spans="1:16">
      <c r="A8" s="14">
        <v>3</v>
      </c>
      <c r="B8" s="15" t="s">
        <v>174</v>
      </c>
      <c r="C8" s="14" t="str">
        <f>แผนการใช้จ่าย!C49</f>
        <v>ให้เจ้าหน้าที่การเงินทำการเบิก</v>
      </c>
      <c r="D8" s="16">
        <v>600</v>
      </c>
      <c r="E8" s="23"/>
      <c r="F8" s="23"/>
      <c r="G8" s="18"/>
      <c r="H8" s="18"/>
      <c r="I8" s="18"/>
      <c r="J8" s="18"/>
      <c r="K8" s="18"/>
      <c r="L8" s="23"/>
      <c r="M8" s="19">
        <f t="shared" si="0"/>
        <v>0</v>
      </c>
      <c r="N8" s="20">
        <f t="shared" si="2"/>
        <v>0</v>
      </c>
      <c r="O8" s="21" t="str">
        <f>แผนการใช้จ่าย!J49</f>
        <v>ไม่มี</v>
      </c>
      <c r="P8" s="22">
        <f t="shared" si="1"/>
        <v>600</v>
      </c>
    </row>
    <row r="9" ht="22.5" customHeight="1" spans="1:16">
      <c r="A9" s="14">
        <v>4</v>
      </c>
      <c r="B9" s="15" t="s">
        <v>175</v>
      </c>
      <c r="C9" s="14" t="str">
        <f>แผนการใช้จ่าย!C50</f>
        <v>ให้เจ้าหน้าที่การเงินทำการเบิก</v>
      </c>
      <c r="D9" s="16">
        <v>19100</v>
      </c>
      <c r="E9" s="23"/>
      <c r="F9" s="23"/>
      <c r="G9" s="18">
        <v>1800</v>
      </c>
      <c r="H9" s="18"/>
      <c r="I9" s="18">
        <v>1800</v>
      </c>
      <c r="J9" s="18">
        <v>1800</v>
      </c>
      <c r="K9" s="18"/>
      <c r="L9" s="23"/>
      <c r="M9" s="19">
        <f t="shared" si="0"/>
        <v>5400</v>
      </c>
      <c r="N9" s="20">
        <f t="shared" si="2"/>
        <v>28.2722513089005</v>
      </c>
      <c r="O9" s="21" t="str">
        <f>แผนการใช้จ่าย!J50</f>
        <v>ไม่มี</v>
      </c>
      <c r="P9" s="22">
        <f t="shared" si="1"/>
        <v>13700</v>
      </c>
    </row>
    <row r="10" ht="22.5" customHeight="1" spans="1:16">
      <c r="A10" s="14">
        <v>5</v>
      </c>
      <c r="B10" s="15" t="s">
        <v>176</v>
      </c>
      <c r="C10" s="14" t="str">
        <f>แผนการใช้จ่าย!C51</f>
        <v>ให้เจ้าหน้าที่การเงินทำการเบิก</v>
      </c>
      <c r="D10" s="16">
        <v>115700</v>
      </c>
      <c r="E10" s="23"/>
      <c r="F10" s="23"/>
      <c r="G10" s="23"/>
      <c r="H10" s="23"/>
      <c r="I10" s="23"/>
      <c r="J10" s="23"/>
      <c r="K10" s="23"/>
      <c r="L10" s="23"/>
      <c r="M10" s="19">
        <f t="shared" si="0"/>
        <v>0</v>
      </c>
      <c r="N10" s="20">
        <f t="shared" si="2"/>
        <v>0</v>
      </c>
      <c r="O10" s="21" t="str">
        <f>แผนการใช้จ่าย!J51</f>
        <v>ไม่มี</v>
      </c>
      <c r="P10" s="22">
        <f t="shared" si="1"/>
        <v>115700</v>
      </c>
    </row>
    <row r="11" ht="22.5" customHeight="1" spans="1:16">
      <c r="A11" s="14">
        <v>6</v>
      </c>
      <c r="B11" s="15" t="s">
        <v>177</v>
      </c>
      <c r="C11" s="14" t="str">
        <f>แผนการใช้จ่าย!C52</f>
        <v>ให้เจ้าหน้าที่การเงินทำการเบิก</v>
      </c>
      <c r="D11" s="16">
        <v>111900</v>
      </c>
      <c r="E11" s="17"/>
      <c r="F11" s="17"/>
      <c r="G11" s="18"/>
      <c r="H11" s="18"/>
      <c r="I11" s="18"/>
      <c r="J11" s="18"/>
      <c r="K11" s="18"/>
      <c r="L11" s="17"/>
      <c r="M11" s="19">
        <f t="shared" si="0"/>
        <v>0</v>
      </c>
      <c r="N11" s="20">
        <f t="shared" si="2"/>
        <v>0</v>
      </c>
      <c r="O11" s="21" t="str">
        <f>แผนการใช้จ่าย!J52</f>
        <v>ไม่มี</v>
      </c>
      <c r="P11" s="22">
        <f t="shared" si="1"/>
        <v>111900</v>
      </c>
    </row>
    <row r="12" ht="22.5" customHeight="1" spans="1:16">
      <c r="A12" s="14">
        <v>7</v>
      </c>
      <c r="B12" s="15" t="s">
        <v>178</v>
      </c>
      <c r="C12" s="14" t="str">
        <f>แผนการใช้จ่าย!C53</f>
        <v>ให้เจ้าหน้าที่การเงินทำการเบิก</v>
      </c>
      <c r="D12" s="16">
        <v>16100</v>
      </c>
      <c r="E12" s="17"/>
      <c r="F12" s="17"/>
      <c r="G12" s="18"/>
      <c r="H12" s="18"/>
      <c r="I12" s="18"/>
      <c r="J12" s="18"/>
      <c r="K12" s="18"/>
      <c r="L12" s="17"/>
      <c r="M12" s="19">
        <f t="shared" si="0"/>
        <v>0</v>
      </c>
      <c r="N12" s="20">
        <f t="shared" si="2"/>
        <v>0</v>
      </c>
      <c r="O12" s="21" t="str">
        <f>แผนการใช้จ่าย!J53</f>
        <v>ไม่มี</v>
      </c>
      <c r="P12" s="22">
        <f t="shared" si="1"/>
        <v>16100</v>
      </c>
    </row>
    <row r="13" ht="22.5" customHeight="1" spans="1:16">
      <c r="A13" s="14">
        <v>8</v>
      </c>
      <c r="B13" s="15" t="s">
        <v>179</v>
      </c>
      <c r="C13" s="14" t="str">
        <f>แผนการใช้จ่าย!C54</f>
        <v>ให้เจ้าหน้าที่การเงินทำการเบิก</v>
      </c>
      <c r="D13" s="16">
        <v>19300</v>
      </c>
      <c r="E13" s="17"/>
      <c r="F13" s="17"/>
      <c r="G13" s="18"/>
      <c r="H13" s="18"/>
      <c r="I13" s="18"/>
      <c r="J13" s="18"/>
      <c r="K13" s="18"/>
      <c r="L13" s="17"/>
      <c r="M13" s="19">
        <f t="shared" si="0"/>
        <v>0</v>
      </c>
      <c r="N13" s="20">
        <f t="shared" si="2"/>
        <v>0</v>
      </c>
      <c r="O13" s="21" t="str">
        <f>แผนการใช้จ่าย!J54</f>
        <v>ไม่มี</v>
      </c>
      <c r="P13" s="22">
        <f t="shared" si="1"/>
        <v>19300</v>
      </c>
    </row>
    <row r="14" ht="22.5" customHeight="1" spans="1:16">
      <c r="A14" s="14">
        <v>9</v>
      </c>
      <c r="B14" s="15" t="s">
        <v>180</v>
      </c>
      <c r="C14" s="14" t="str">
        <f>แผนการใช้จ่าย!C55</f>
        <v>ให้เจ้าหน้าที่การเงินทำการเบิก</v>
      </c>
      <c r="D14" s="16">
        <v>5100</v>
      </c>
      <c r="E14" s="17"/>
      <c r="F14" s="17"/>
      <c r="G14" s="18"/>
      <c r="H14" s="18"/>
      <c r="I14" s="18"/>
      <c r="J14" s="18"/>
      <c r="K14" s="18"/>
      <c r="L14" s="17"/>
      <c r="M14" s="19">
        <f t="shared" si="0"/>
        <v>0</v>
      </c>
      <c r="N14" s="20">
        <f t="shared" si="2"/>
        <v>0</v>
      </c>
      <c r="O14" s="21" t="str">
        <f>แผนการใช้จ่าย!J55</f>
        <v>ไม่มี</v>
      </c>
      <c r="P14" s="22">
        <f t="shared" si="1"/>
        <v>5100</v>
      </c>
    </row>
    <row r="15" ht="22.5" customHeight="1" spans="1:16">
      <c r="A15" s="14">
        <v>10</v>
      </c>
      <c r="B15" s="15" t="s">
        <v>181</v>
      </c>
      <c r="C15" s="14" t="str">
        <f>แผนการใช้จ่าย!C56</f>
        <v>ให้เจ้าหน้าที่การเงินทำการเบิก</v>
      </c>
      <c r="D15" s="16">
        <v>14000</v>
      </c>
      <c r="E15" s="17"/>
      <c r="F15" s="17"/>
      <c r="G15" s="18"/>
      <c r="H15" s="18"/>
      <c r="I15" s="18"/>
      <c r="J15" s="18"/>
      <c r="K15" s="18"/>
      <c r="L15" s="17"/>
      <c r="M15" s="19">
        <f t="shared" si="0"/>
        <v>0</v>
      </c>
      <c r="N15" s="20">
        <f t="shared" si="2"/>
        <v>0</v>
      </c>
      <c r="O15" s="21" t="str">
        <f>แผนการใช้จ่าย!J56</f>
        <v>ไม่มี</v>
      </c>
      <c r="P15" s="22">
        <f t="shared" si="1"/>
        <v>14000</v>
      </c>
    </row>
    <row r="16" ht="22.5" customHeight="1" spans="1:16">
      <c r="A16" s="14">
        <v>11</v>
      </c>
      <c r="B16" s="15" t="s">
        <v>182</v>
      </c>
      <c r="C16" s="14" t="str">
        <f>แผนการใช้จ่าย!C57</f>
        <v>ให้เจ้าหน้าที่การเงินทำการเบิก</v>
      </c>
      <c r="D16" s="16">
        <v>1097300</v>
      </c>
      <c r="E16" s="17"/>
      <c r="F16" s="18">
        <v>94337.1</v>
      </c>
      <c r="G16" s="18">
        <v>126652.8</v>
      </c>
      <c r="H16" s="18">
        <v>114782.2</v>
      </c>
      <c r="I16" s="18">
        <v>114970.1</v>
      </c>
      <c r="J16" s="18"/>
      <c r="K16" s="18"/>
      <c r="L16" s="17"/>
      <c r="M16" s="19">
        <f t="shared" si="0"/>
        <v>450742.2</v>
      </c>
      <c r="N16" s="20">
        <f t="shared" si="2"/>
        <v>41.0773899571676</v>
      </c>
      <c r="O16" s="21" t="str">
        <f>แผนการใช้จ่าย!J57</f>
        <v>ไม่มี</v>
      </c>
      <c r="P16" s="22">
        <f t="shared" si="1"/>
        <v>646557.8</v>
      </c>
    </row>
    <row r="17" ht="22.5" customHeight="1" spans="1:16">
      <c r="A17" s="14">
        <v>12</v>
      </c>
      <c r="B17" s="15" t="s">
        <v>183</v>
      </c>
      <c r="C17" s="14" t="str">
        <f>แผนการใช้จ่าย!C58</f>
        <v>ให้เจ้าหน้าที่การเงินทำการเบิก</v>
      </c>
      <c r="D17" s="16">
        <v>10000</v>
      </c>
      <c r="E17" s="23"/>
      <c r="F17" s="23"/>
      <c r="G17" s="18"/>
      <c r="H17" s="18"/>
      <c r="I17" s="18"/>
      <c r="J17" s="18"/>
      <c r="K17" s="18"/>
      <c r="L17" s="23"/>
      <c r="M17" s="19">
        <f t="shared" si="0"/>
        <v>0</v>
      </c>
      <c r="N17" s="20">
        <f t="shared" si="2"/>
        <v>0</v>
      </c>
      <c r="O17" s="21" t="str">
        <f>แผนการใช้จ่าย!J58</f>
        <v>ไม่มี</v>
      </c>
      <c r="P17" s="22">
        <f t="shared" si="1"/>
        <v>10000</v>
      </c>
    </row>
    <row r="18" ht="22.5" customHeight="1" spans="1:16">
      <c r="A18" s="14">
        <v>13</v>
      </c>
      <c r="B18" s="15" t="s">
        <v>184</v>
      </c>
      <c r="C18" s="14" t="str">
        <f>แผนการใช้จ่าย!C59</f>
        <v>ให้เจ้าหน้าที่การเงินทำการเบิก</v>
      </c>
      <c r="D18" s="16">
        <v>76900</v>
      </c>
      <c r="E18" s="23">
        <v>12250</v>
      </c>
      <c r="F18" s="23">
        <v>9800</v>
      </c>
      <c r="G18" s="23">
        <v>9875</v>
      </c>
      <c r="H18" s="23">
        <v>12800</v>
      </c>
      <c r="I18" s="23">
        <v>17500</v>
      </c>
      <c r="J18" s="23">
        <v>26350</v>
      </c>
      <c r="K18" s="23"/>
      <c r="L18" s="23"/>
      <c r="M18" s="19">
        <f t="shared" si="0"/>
        <v>88575</v>
      </c>
      <c r="N18" s="20">
        <f t="shared" si="2"/>
        <v>115.182054616385</v>
      </c>
      <c r="O18" s="21" t="str">
        <f>แผนการใช้จ่าย!J59</f>
        <v>ไม่มี</v>
      </c>
      <c r="P18" s="22">
        <f t="shared" si="1"/>
        <v>-11675</v>
      </c>
    </row>
    <row r="19" ht="22.5" customHeight="1" spans="1:16">
      <c r="A19" s="14">
        <v>14</v>
      </c>
      <c r="B19" s="24" t="s">
        <v>185</v>
      </c>
      <c r="C19" s="14" t="str">
        <f>แผนการใช้จ่าย!C60</f>
        <v>ให้เจ้าหน้าที่การเงินทำการเบิก</v>
      </c>
      <c r="D19" s="16">
        <v>2339900</v>
      </c>
      <c r="E19" s="23"/>
      <c r="F19" s="23"/>
      <c r="G19" s="23"/>
      <c r="H19" s="23"/>
      <c r="I19" s="23"/>
      <c r="J19" s="23"/>
      <c r="K19" s="23"/>
      <c r="L19" s="23"/>
      <c r="M19" s="19">
        <f t="shared" si="0"/>
        <v>0</v>
      </c>
      <c r="N19" s="20">
        <f t="shared" si="2"/>
        <v>0</v>
      </c>
      <c r="O19" s="21" t="str">
        <f>แผนการใช้จ่าย!J60</f>
        <v>ไม่มี</v>
      </c>
      <c r="P19" s="22">
        <f t="shared" si="1"/>
        <v>2339900</v>
      </c>
    </row>
    <row r="20" ht="22.5" customHeight="1" spans="1:16">
      <c r="A20" s="14">
        <v>15</v>
      </c>
      <c r="B20" s="24" t="s">
        <v>186</v>
      </c>
      <c r="C20" s="14" t="str">
        <f>แผนการใช้จ่าย!C61</f>
        <v>ให้เจ้าหน้าที่การเงินทำการเบิก</v>
      </c>
      <c r="D20" s="16">
        <v>104000</v>
      </c>
      <c r="E20" s="25"/>
      <c r="F20" s="25"/>
      <c r="G20" s="25"/>
      <c r="H20" s="25"/>
      <c r="I20" s="25"/>
      <c r="J20" s="25"/>
      <c r="K20" s="25"/>
      <c r="L20" s="25"/>
      <c r="M20" s="19"/>
      <c r="N20" s="20">
        <f>((+M21+M22+M23+M24+M25)*100/D20)</f>
        <v>478.866528846154</v>
      </c>
      <c r="O20" s="21" t="str">
        <f>แผนการใช้จ่าย!J61</f>
        <v>ไม่มี</v>
      </c>
      <c r="P20" s="22">
        <f t="shared" si="1"/>
        <v>104000</v>
      </c>
    </row>
    <row r="21" ht="22.5" customHeight="1" spans="1:16">
      <c r="A21" s="14"/>
      <c r="B21" s="24" t="s">
        <v>187</v>
      </c>
      <c r="C21" s="14" t="str">
        <f>แผนการใช้จ่าย!C62</f>
        <v>ให้เจ้าหน้าที่การเงินทำการเบิก</v>
      </c>
      <c r="D21" s="16"/>
      <c r="E21" s="26">
        <v>82493.2</v>
      </c>
      <c r="F21" s="26">
        <v>76341.01</v>
      </c>
      <c r="G21" s="26">
        <v>63982.8</v>
      </c>
      <c r="H21" s="26">
        <v>64606.65</v>
      </c>
      <c r="I21" s="26">
        <v>73321.64</v>
      </c>
      <c r="J21" s="26">
        <v>84437.5</v>
      </c>
      <c r="K21" s="26"/>
      <c r="L21" s="26"/>
      <c r="M21" s="19">
        <f t="shared" ref="M21:M36" si="3">SUM(E21:L21)</f>
        <v>445182.8</v>
      </c>
      <c r="N21" s="20"/>
      <c r="O21" s="21">
        <f>แผนการใช้จ่าย!J62</f>
        <v>0</v>
      </c>
      <c r="P21" s="22">
        <f t="shared" si="1"/>
        <v>-445182.8</v>
      </c>
    </row>
    <row r="22" ht="22.5" customHeight="1" spans="1:16">
      <c r="A22" s="14"/>
      <c r="B22" s="24" t="s">
        <v>188</v>
      </c>
      <c r="C22" s="14" t="str">
        <f>แผนการใช้จ่าย!C63</f>
        <v>ให้เจ้าหน้าที่การเงินทำการเบิก</v>
      </c>
      <c r="D22" s="16"/>
      <c r="E22" s="26">
        <v>885.01</v>
      </c>
      <c r="F22" s="26">
        <v>704.43</v>
      </c>
      <c r="G22" s="26">
        <v>802.85</v>
      </c>
      <c r="H22" s="26">
        <v>1067.5</v>
      </c>
      <c r="I22" s="26">
        <v>1429.07</v>
      </c>
      <c r="J22" s="26"/>
      <c r="K22" s="26"/>
      <c r="L22" s="26"/>
      <c r="M22" s="19">
        <f t="shared" si="3"/>
        <v>4888.86</v>
      </c>
      <c r="N22" s="20"/>
      <c r="O22" s="21">
        <f>แผนการใช้จ่าย!J63</f>
        <v>0</v>
      </c>
      <c r="P22" s="22">
        <f t="shared" si="1"/>
        <v>-4888.86</v>
      </c>
    </row>
    <row r="23" ht="22.5" customHeight="1" spans="1:16">
      <c r="A23" s="14"/>
      <c r="B23" s="24" t="s">
        <v>189</v>
      </c>
      <c r="C23" s="14" t="str">
        <f>แผนการใช้จ่าย!C64</f>
        <v>ให้เจ้าหน้าที่การเงินทำการเบิก</v>
      </c>
      <c r="D23" s="16"/>
      <c r="E23" s="26">
        <v>1071.07</v>
      </c>
      <c r="F23" s="26">
        <v>1066.79</v>
      </c>
      <c r="G23" s="26">
        <v>1068.93</v>
      </c>
      <c r="H23" s="26">
        <v>1075.35</v>
      </c>
      <c r="I23" s="26">
        <v>1064.64</v>
      </c>
      <c r="J23" s="26"/>
      <c r="K23" s="26"/>
      <c r="L23" s="26"/>
      <c r="M23" s="19">
        <f t="shared" si="3"/>
        <v>5346.78</v>
      </c>
      <c r="N23" s="20"/>
      <c r="O23" s="21">
        <f>แผนการใช้จ่าย!J64</f>
        <v>0</v>
      </c>
      <c r="P23" s="22">
        <f t="shared" si="1"/>
        <v>-5346.78</v>
      </c>
    </row>
    <row r="24" ht="22.5" customHeight="1" spans="1:16">
      <c r="A24" s="14"/>
      <c r="B24" s="24" t="s">
        <v>190</v>
      </c>
      <c r="C24" s="14" t="str">
        <f>แผนการใช้จ่าย!C65</f>
        <v>ให้เจ้าหน้าที่การเงินทำการเบิก</v>
      </c>
      <c r="D24" s="16"/>
      <c r="E24" s="26">
        <v>1229.75</v>
      </c>
      <c r="F24" s="26">
        <v>1229.75</v>
      </c>
      <c r="G24" s="26">
        <v>1229.75</v>
      </c>
      <c r="H24" s="26">
        <v>1229.75</v>
      </c>
      <c r="I24" s="26">
        <v>1229.75</v>
      </c>
      <c r="J24" s="26"/>
      <c r="K24" s="26"/>
      <c r="L24" s="26"/>
      <c r="M24" s="19">
        <f t="shared" si="3"/>
        <v>6148.75</v>
      </c>
      <c r="N24" s="20"/>
      <c r="O24" s="21">
        <f>แผนการใช้จ่าย!J65</f>
        <v>0</v>
      </c>
      <c r="P24" s="22">
        <f t="shared" si="1"/>
        <v>-6148.75</v>
      </c>
    </row>
    <row r="25" ht="22.5" customHeight="1" spans="1:16">
      <c r="A25" s="14"/>
      <c r="B25" s="24" t="s">
        <v>191</v>
      </c>
      <c r="C25" s="14" t="str">
        <f>แผนการใช้จ่าย!C66</f>
        <v>ให้เจ้าหน้าที่การเงินทำการเบิก</v>
      </c>
      <c r="D25" s="16"/>
      <c r="E25" s="26">
        <v>6943</v>
      </c>
      <c r="F25" s="26">
        <v>6975</v>
      </c>
      <c r="G25" s="26">
        <v>7718</v>
      </c>
      <c r="H25" s="26">
        <v>6250</v>
      </c>
      <c r="I25" s="26">
        <v>8568</v>
      </c>
      <c r="J25" s="26"/>
      <c r="K25" s="26"/>
      <c r="L25" s="26"/>
      <c r="M25" s="19">
        <f t="shared" si="3"/>
        <v>36454</v>
      </c>
      <c r="N25" s="20"/>
      <c r="O25" s="21">
        <f>แผนการใช้จ่าย!J66</f>
        <v>0</v>
      </c>
      <c r="P25" s="22">
        <f t="shared" si="1"/>
        <v>-36454</v>
      </c>
    </row>
    <row r="26" ht="22.5" customHeight="1" spans="1:16">
      <c r="A26" s="14">
        <v>16</v>
      </c>
      <c r="B26" s="24" t="s">
        <v>192</v>
      </c>
      <c r="C26" s="14" t="str">
        <f>แผนการใช้จ่าย!C67</f>
        <v>ให้เจ้าหน้าที่การเงินทำการเบิก</v>
      </c>
      <c r="D26" s="16">
        <v>86000</v>
      </c>
      <c r="E26" s="26"/>
      <c r="F26" s="26"/>
      <c r="G26" s="26"/>
      <c r="H26" s="26"/>
      <c r="I26" s="26"/>
      <c r="J26" s="26"/>
      <c r="K26" s="26"/>
      <c r="L26" s="26"/>
      <c r="M26" s="19">
        <f t="shared" si="3"/>
        <v>0</v>
      </c>
      <c r="N26" s="20">
        <f t="shared" ref="N26:N37" si="4">M26*100/D26</f>
        <v>0</v>
      </c>
      <c r="O26" s="21" t="str">
        <f>แผนการใช้จ่าย!J67</f>
        <v>ไม่มี</v>
      </c>
      <c r="P26" s="22">
        <f t="shared" si="1"/>
        <v>86000</v>
      </c>
    </row>
    <row r="27" ht="22.5" customHeight="1" spans="1:16">
      <c r="A27" s="14">
        <v>17</v>
      </c>
      <c r="B27" s="15" t="s">
        <v>193</v>
      </c>
      <c r="C27" s="14" t="str">
        <f>แผนการใช้จ่าย!C68</f>
        <v>ให้เจ้าหน้าที่การเงินทำการเบิก</v>
      </c>
      <c r="D27" s="16">
        <v>240000</v>
      </c>
      <c r="E27" s="26"/>
      <c r="F27" s="26"/>
      <c r="G27" s="26"/>
      <c r="H27" s="26"/>
      <c r="I27" s="26">
        <v>240000</v>
      </c>
      <c r="J27" s="26"/>
      <c r="K27" s="26"/>
      <c r="L27" s="26"/>
      <c r="M27" s="19">
        <f t="shared" si="3"/>
        <v>240000</v>
      </c>
      <c r="N27" s="20">
        <f t="shared" si="4"/>
        <v>100</v>
      </c>
      <c r="O27" s="21" t="str">
        <f>แผนการใช้จ่าย!J68</f>
        <v>ไม่มี</v>
      </c>
      <c r="P27" s="22">
        <f t="shared" si="1"/>
        <v>0</v>
      </c>
    </row>
    <row r="28" ht="22.5" customHeight="1" spans="1:16">
      <c r="A28" s="14">
        <v>18</v>
      </c>
      <c r="B28" s="15" t="s">
        <v>194</v>
      </c>
      <c r="C28" s="14" t="str">
        <f>แผนการใช้จ่าย!C69</f>
        <v>ให้เจ้าหน้าที่การเงินทำการเบิก</v>
      </c>
      <c r="D28" s="16">
        <v>240000</v>
      </c>
      <c r="E28" s="26"/>
      <c r="F28" s="26"/>
      <c r="G28" s="26"/>
      <c r="H28" s="26"/>
      <c r="I28" s="26">
        <v>240000</v>
      </c>
      <c r="J28" s="26"/>
      <c r="K28" s="26"/>
      <c r="L28" s="26"/>
      <c r="M28" s="19">
        <f t="shared" si="3"/>
        <v>240000</v>
      </c>
      <c r="N28" s="20">
        <f t="shared" si="4"/>
        <v>100</v>
      </c>
      <c r="O28" s="21" t="str">
        <f>แผนการใช้จ่าย!J69</f>
        <v>ไม่มี</v>
      </c>
      <c r="P28" s="22">
        <f t="shared" si="1"/>
        <v>0</v>
      </c>
    </row>
    <row r="29" ht="22.5" customHeight="1" spans="1:16">
      <c r="A29" s="14">
        <v>19</v>
      </c>
      <c r="B29" s="15" t="s">
        <v>195</v>
      </c>
      <c r="C29" s="14" t="str">
        <f>แผนการใช้จ่าย!C70</f>
        <v>ให้เจ้าหน้าที่การเงินทำการเบิก</v>
      </c>
      <c r="D29" s="16">
        <v>7585</v>
      </c>
      <c r="E29" s="17"/>
      <c r="F29" s="17"/>
      <c r="G29" s="18"/>
      <c r="H29" s="18">
        <v>3360</v>
      </c>
      <c r="I29" s="18"/>
      <c r="J29" s="18"/>
      <c r="K29" s="18"/>
      <c r="L29" s="17"/>
      <c r="M29" s="19">
        <f t="shared" si="3"/>
        <v>3360</v>
      </c>
      <c r="N29" s="20">
        <f t="shared" si="4"/>
        <v>44.2979564930784</v>
      </c>
      <c r="O29" s="21" t="str">
        <f>แผนการใช้จ่าย!J70</f>
        <v>ไม่มี</v>
      </c>
      <c r="P29" s="22">
        <f t="shared" si="1"/>
        <v>4225</v>
      </c>
    </row>
    <row r="30" ht="22.5" customHeight="1" spans="1:16">
      <c r="A30" s="14">
        <v>20</v>
      </c>
      <c r="B30" s="15" t="s">
        <v>196</v>
      </c>
      <c r="C30" s="14" t="str">
        <f>แผนการใช้จ่าย!C71</f>
        <v>ให้เจ้าหน้าที่การเงินทำการเบิก</v>
      </c>
      <c r="D30" s="16">
        <v>29320</v>
      </c>
      <c r="E30" s="17"/>
      <c r="F30" s="17"/>
      <c r="G30" s="18"/>
      <c r="H30" s="18">
        <v>10080</v>
      </c>
      <c r="I30" s="18"/>
      <c r="J30" s="18"/>
      <c r="K30" s="18"/>
      <c r="L30" s="17"/>
      <c r="M30" s="19">
        <f t="shared" si="3"/>
        <v>10080</v>
      </c>
      <c r="N30" s="20">
        <f t="shared" si="4"/>
        <v>34.3792633015007</v>
      </c>
      <c r="O30" s="21" t="str">
        <f>แผนการใช้จ่าย!J71</f>
        <v>ไม่มี</v>
      </c>
      <c r="P30" s="22">
        <f t="shared" si="1"/>
        <v>19240</v>
      </c>
    </row>
    <row r="31" ht="22.5" customHeight="1" spans="1:16">
      <c r="A31" s="14">
        <v>21</v>
      </c>
      <c r="B31" s="15" t="s">
        <v>197</v>
      </c>
      <c r="C31" s="14" t="str">
        <f>แผนการใช้จ่าย!C72</f>
        <v>ให้เจ้าหน้าที่การเงินทำการเบิก</v>
      </c>
      <c r="D31" s="16">
        <v>323500</v>
      </c>
      <c r="E31" s="17"/>
      <c r="F31" s="17"/>
      <c r="G31" s="18"/>
      <c r="H31" s="18">
        <v>0</v>
      </c>
      <c r="I31" s="18"/>
      <c r="J31" s="18"/>
      <c r="K31" s="18"/>
      <c r="L31" s="17"/>
      <c r="M31" s="19">
        <f t="shared" si="3"/>
        <v>0</v>
      </c>
      <c r="N31" s="20">
        <f t="shared" si="4"/>
        <v>0</v>
      </c>
      <c r="O31" s="21" t="str">
        <f>แผนการใช้จ่าย!J72</f>
        <v>ไม่มี</v>
      </c>
      <c r="P31" s="22">
        <f t="shared" si="1"/>
        <v>323500</v>
      </c>
    </row>
    <row r="32" ht="22.5" customHeight="1" spans="1:16">
      <c r="A32" s="14">
        <v>22</v>
      </c>
      <c r="B32" s="15" t="s">
        <v>198</v>
      </c>
      <c r="C32" s="14" t="str">
        <f>แผนการใช้จ่าย!C73</f>
        <v>ให้เจ้าหน้าที่การเงินทำการเบิก</v>
      </c>
      <c r="D32" s="16">
        <v>86000</v>
      </c>
      <c r="E32" s="17"/>
      <c r="F32" s="17"/>
      <c r="G32" s="18"/>
      <c r="H32" s="18"/>
      <c r="I32" s="18"/>
      <c r="J32" s="18"/>
      <c r="K32" s="18"/>
      <c r="L32" s="17"/>
      <c r="M32" s="19">
        <f t="shared" si="3"/>
        <v>0</v>
      </c>
      <c r="N32" s="20">
        <f t="shared" si="4"/>
        <v>0</v>
      </c>
      <c r="O32" s="21" t="str">
        <f>แผนการใช้จ่าย!J73</f>
        <v>ไม่มี</v>
      </c>
      <c r="P32" s="22">
        <f t="shared" si="1"/>
        <v>86000</v>
      </c>
    </row>
    <row r="33" ht="22.5" customHeight="1" spans="1:16">
      <c r="A33" s="14">
        <v>23</v>
      </c>
      <c r="B33" s="15" t="s">
        <v>199</v>
      </c>
      <c r="C33" s="14" t="str">
        <f>แผนการใช้จ่าย!C74</f>
        <v>ให้เจ้าหน้าที่การเงินทำการเบิก</v>
      </c>
      <c r="D33" s="16">
        <v>36000</v>
      </c>
      <c r="E33" s="17"/>
      <c r="F33" s="17"/>
      <c r="G33" s="18"/>
      <c r="H33" s="18">
        <v>12000</v>
      </c>
      <c r="I33" s="18"/>
      <c r="J33" s="18"/>
      <c r="K33" s="18"/>
      <c r="L33" s="17"/>
      <c r="M33" s="19">
        <f t="shared" si="3"/>
        <v>12000</v>
      </c>
      <c r="N33" s="20">
        <f t="shared" si="4"/>
        <v>33.3333333333333</v>
      </c>
      <c r="O33" s="21" t="str">
        <f>แผนการใช้จ่าย!J74</f>
        <v>ไม่มี</v>
      </c>
      <c r="P33" s="22">
        <f t="shared" si="1"/>
        <v>24000</v>
      </c>
    </row>
    <row r="34" ht="22.5" customHeight="1" spans="1:16">
      <c r="A34" s="14">
        <v>24</v>
      </c>
      <c r="B34" s="15" t="s">
        <v>200</v>
      </c>
      <c r="C34" s="14" t="str">
        <f>แผนการใช้จ่าย!C75</f>
        <v>ให้เจ้าหน้าที่การเงินทำการเบิก</v>
      </c>
      <c r="D34" s="16">
        <v>10000</v>
      </c>
      <c r="E34" s="17"/>
      <c r="F34" s="17"/>
      <c r="G34" s="18"/>
      <c r="H34" s="18">
        <v>6000</v>
      </c>
      <c r="I34" s="18"/>
      <c r="J34" s="18"/>
      <c r="K34" s="18"/>
      <c r="L34" s="17"/>
      <c r="M34" s="19">
        <f t="shared" si="3"/>
        <v>6000</v>
      </c>
      <c r="N34" s="20">
        <f t="shared" si="4"/>
        <v>60</v>
      </c>
      <c r="O34" s="21" t="str">
        <f>แผนการใช้จ่าย!J75</f>
        <v>ไม่มี</v>
      </c>
      <c r="P34" s="22">
        <f t="shared" si="1"/>
        <v>4000</v>
      </c>
    </row>
    <row r="35" ht="22.5" customHeight="1" spans="1:16">
      <c r="A35" s="14">
        <v>25</v>
      </c>
      <c r="B35" s="15" t="s">
        <v>201</v>
      </c>
      <c r="C35" s="14" t="str">
        <f>แผนการใช้จ่าย!C76</f>
        <v>ให้เจ้าหน้าที่การเงินทำการเบิก</v>
      </c>
      <c r="D35" s="16">
        <v>2140</v>
      </c>
      <c r="E35" s="17"/>
      <c r="F35" s="17"/>
      <c r="G35" s="18"/>
      <c r="H35" s="18"/>
      <c r="I35" s="18">
        <v>2140</v>
      </c>
      <c r="J35" s="18"/>
      <c r="K35" s="18"/>
      <c r="L35" s="17"/>
      <c r="M35" s="19">
        <f t="shared" si="3"/>
        <v>2140</v>
      </c>
      <c r="N35" s="20">
        <f t="shared" si="4"/>
        <v>100</v>
      </c>
      <c r="O35" s="21" t="str">
        <f>แผนการใช้จ่าย!J76</f>
        <v>ไม่มี</v>
      </c>
      <c r="P35" s="22">
        <f t="shared" si="1"/>
        <v>0</v>
      </c>
    </row>
    <row r="36" ht="22.5" customHeight="1" spans="1:16">
      <c r="A36" s="14">
        <v>26</v>
      </c>
      <c r="B36" s="27" t="s">
        <v>202</v>
      </c>
      <c r="C36" s="14" t="str">
        <f>แผนการใช้จ่าย!C77</f>
        <v>ให้เจ้าหน้าที่การเงินทำการเบิก</v>
      </c>
      <c r="D36" s="16">
        <v>15000</v>
      </c>
      <c r="E36" s="26"/>
      <c r="F36" s="26"/>
      <c r="G36" s="26"/>
      <c r="H36" s="26"/>
      <c r="I36" s="26">
        <v>15000</v>
      </c>
      <c r="J36" s="26"/>
      <c r="K36" s="26"/>
      <c r="L36" s="26"/>
      <c r="M36" s="19">
        <f t="shared" si="3"/>
        <v>15000</v>
      </c>
      <c r="N36" s="20">
        <f t="shared" si="4"/>
        <v>100</v>
      </c>
      <c r="O36" s="21" t="str">
        <f>แผนการใช้จ่าย!J77</f>
        <v>ไม่มี</v>
      </c>
      <c r="P36" s="22">
        <f t="shared" si="1"/>
        <v>0</v>
      </c>
    </row>
    <row r="37" ht="22.5" customHeight="1" spans="1:16">
      <c r="A37" s="28" t="s">
        <v>203</v>
      </c>
      <c r="B37" s="29"/>
      <c r="C37" s="14"/>
      <c r="D37" s="30">
        <f t="shared" ref="D37:K37" si="5">SUM(D6:D36)</f>
        <v>5839345</v>
      </c>
      <c r="E37" s="18">
        <f t="shared" si="5"/>
        <v>104872.03</v>
      </c>
      <c r="F37" s="18">
        <f t="shared" si="5"/>
        <v>190454.08</v>
      </c>
      <c r="G37" s="18">
        <f t="shared" si="5"/>
        <v>213130.13</v>
      </c>
      <c r="H37" s="18">
        <f t="shared" si="5"/>
        <v>233251.45</v>
      </c>
      <c r="I37" s="18">
        <f t="shared" si="5"/>
        <v>717023.2</v>
      </c>
      <c r="J37" s="18">
        <f t="shared" si="5"/>
        <v>112587.5</v>
      </c>
      <c r="K37" s="18">
        <f t="shared" si="5"/>
        <v>0</v>
      </c>
      <c r="L37" s="18"/>
      <c r="M37" s="19">
        <f>SUM(M6:M36)</f>
        <v>1571318.39</v>
      </c>
      <c r="N37" s="20">
        <f t="shared" si="4"/>
        <v>26.9091548795284</v>
      </c>
      <c r="O37" s="21">
        <f>แผนการใช้จ่าย!J78</f>
        <v>0</v>
      </c>
      <c r="P37" s="22">
        <f t="shared" si="1"/>
        <v>4268026.61</v>
      </c>
    </row>
    <row r="38" ht="22.5" customHeight="1" spans="1:16">
      <c r="D38" s="31"/>
    </row>
    <row r="39" ht="22.5" customHeight="1" spans="1:16">
      <c r="D39" s="31"/>
    </row>
    <row r="40" ht="22.5" customHeight="1" spans="1:16">
      <c r="D40" s="31"/>
    </row>
    <row r="41" ht="22.5" customHeight="1" spans="1:16">
      <c r="D41" s="31"/>
    </row>
    <row r="42" ht="22.5" customHeight="1" spans="1:16">
      <c r="D42" s="31"/>
    </row>
    <row r="43" ht="22.5" customHeight="1" spans="1:16">
      <c r="D43" s="31"/>
    </row>
    <row r="44" ht="22.5" customHeight="1" spans="1:16">
      <c r="D44" s="31"/>
    </row>
    <row r="45" ht="22.5" customHeight="1" spans="1:16">
      <c r="D45" s="31"/>
    </row>
    <row r="46" ht="22.5" customHeight="1" spans="1:16">
      <c r="D46" s="31"/>
    </row>
    <row r="47" ht="22.5" customHeight="1" spans="1:16">
      <c r="D47" s="31"/>
    </row>
    <row r="48" ht="22.5" customHeight="1" spans="1:16">
      <c r="D48" s="31"/>
    </row>
    <row r="49" ht="22.5" customHeight="1" spans="4:4">
      <c r="D49" s="31"/>
    </row>
    <row r="50" ht="22.5" customHeight="1" spans="4:4">
      <c r="D50" s="31"/>
    </row>
    <row r="51" ht="22.5" customHeight="1" spans="4:4">
      <c r="D51" s="31"/>
    </row>
    <row r="52" ht="22.5" customHeight="1" spans="4:4">
      <c r="D52" s="31"/>
    </row>
    <row r="53" ht="22.5" customHeight="1" spans="4:4">
      <c r="D53" s="31"/>
    </row>
    <row r="54" ht="22.5" customHeight="1" spans="4:4">
      <c r="D54" s="31"/>
    </row>
    <row r="55" ht="22.5" customHeight="1" spans="4:4">
      <c r="D55" s="31"/>
    </row>
    <row r="56" ht="22.5" customHeight="1" spans="4:4">
      <c r="D56" s="31"/>
    </row>
    <row r="57" ht="22.5" customHeight="1" spans="4:4">
      <c r="D57" s="31"/>
    </row>
    <row r="58" ht="22.5" customHeight="1" spans="4:4">
      <c r="D58" s="31"/>
    </row>
    <row r="59" ht="22.5" customHeight="1" spans="4:4">
      <c r="D59" s="31"/>
    </row>
    <row r="60" ht="22.5" customHeight="1" spans="4:4">
      <c r="D60" s="31"/>
    </row>
    <row r="61" ht="22.5" customHeight="1" spans="4:4">
      <c r="D61" s="31"/>
    </row>
    <row r="62" ht="22.5" customHeight="1" spans="4:4">
      <c r="D62" s="31"/>
    </row>
    <row r="63" ht="22.5" customHeight="1" spans="4:4">
      <c r="D63" s="31"/>
    </row>
    <row r="64" ht="22.5" customHeight="1" spans="4:4">
      <c r="D64" s="31"/>
    </row>
    <row r="65" ht="22.5" customHeight="1" spans="4:4">
      <c r="D65" s="31"/>
    </row>
    <row r="66" ht="22.5" customHeight="1" spans="4:4">
      <c r="D66" s="31"/>
    </row>
    <row r="67" ht="22.5" customHeight="1" spans="4:4">
      <c r="D67" s="31"/>
    </row>
    <row r="68" ht="22.5" customHeight="1" spans="4:4">
      <c r="D68" s="31"/>
    </row>
    <row r="69" ht="22.5" customHeight="1" spans="4:4">
      <c r="D69" s="31"/>
    </row>
    <row r="70" ht="22.5" customHeight="1" spans="4:4">
      <c r="D70" s="31"/>
    </row>
    <row r="71" ht="22.5" customHeight="1" spans="4:4">
      <c r="D71" s="31"/>
    </row>
    <row r="72" ht="22.5" customHeight="1" spans="4:4">
      <c r="D72" s="31"/>
    </row>
    <row r="73" ht="22.5" customHeight="1" spans="4:4">
      <c r="D73" s="31"/>
    </row>
    <row r="74" ht="22.5" customHeight="1" spans="4:4">
      <c r="D74" s="31"/>
    </row>
    <row r="75" ht="22.5" customHeight="1" spans="4:4">
      <c r="D75" s="31"/>
    </row>
    <row r="76" ht="22.5" customHeight="1" spans="4:4">
      <c r="D76" s="31"/>
    </row>
    <row r="77" ht="22.5" customHeight="1" spans="4:4">
      <c r="D77" s="31"/>
    </row>
    <row r="78" ht="22.5" customHeight="1" spans="4:4">
      <c r="D78" s="31"/>
    </row>
    <row r="79" ht="22.5" customHeight="1" spans="4:4">
      <c r="D79" s="31"/>
    </row>
    <row r="80" ht="22.5" customHeight="1" spans="4:4">
      <c r="D80" s="31"/>
    </row>
    <row r="81" ht="22.5" customHeight="1" spans="4:4">
      <c r="D81" s="31"/>
    </row>
    <row r="82" ht="22.5" customHeight="1" spans="4:4">
      <c r="D82" s="31"/>
    </row>
    <row r="83" ht="22.5" customHeight="1" spans="4:4">
      <c r="D83" s="31"/>
    </row>
    <row r="84" ht="22.5" customHeight="1" spans="4:4">
      <c r="D84" s="31"/>
    </row>
    <row r="85" ht="22.5" customHeight="1" spans="4:4">
      <c r="D85" s="31"/>
    </row>
    <row r="86" ht="22.5" customHeight="1" spans="4:4">
      <c r="D86" s="31"/>
    </row>
    <row r="87" ht="22.5" customHeight="1" spans="4:4">
      <c r="D87" s="31"/>
    </row>
    <row r="88" ht="22.5" customHeight="1" spans="4:4">
      <c r="D88" s="31"/>
    </row>
    <row r="89" ht="22.5" customHeight="1" spans="4:4">
      <c r="D89" s="31"/>
    </row>
    <row r="90" ht="22.5" customHeight="1" spans="4:4">
      <c r="D90" s="31"/>
    </row>
    <row r="91" ht="22.5" customHeight="1" spans="4:4">
      <c r="D91" s="31"/>
    </row>
    <row r="92" ht="22.5" customHeight="1" spans="4:4">
      <c r="D92" s="31"/>
    </row>
    <row r="93" ht="22.5" customHeight="1" spans="4:4">
      <c r="D93" s="31"/>
    </row>
    <row r="94" ht="22.5" customHeight="1" spans="4:4">
      <c r="D94" s="31"/>
    </row>
    <row r="95" ht="22.5" customHeight="1" spans="4:4">
      <c r="D95" s="31"/>
    </row>
    <row r="96" ht="22.5" customHeight="1" spans="4:4">
      <c r="D96" s="31"/>
    </row>
    <row r="97" ht="22.5" customHeight="1" spans="4:4">
      <c r="D97" s="31"/>
    </row>
    <row r="98" ht="22.5" customHeight="1" spans="4:4">
      <c r="D98" s="31"/>
    </row>
    <row r="99" ht="22.5" customHeight="1" spans="4:4">
      <c r="D99" s="31"/>
    </row>
    <row r="100" ht="22.5" customHeight="1" spans="4:4">
      <c r="D100" s="31"/>
    </row>
    <row r="101" ht="22.5" customHeight="1" spans="4:4">
      <c r="D101" s="31"/>
    </row>
    <row r="102" ht="22.5" customHeight="1" spans="4:4">
      <c r="D102" s="31"/>
    </row>
    <row r="103" ht="22.5" customHeight="1" spans="4:4">
      <c r="D103" s="31"/>
    </row>
    <row r="104" ht="22.5" customHeight="1" spans="4:4">
      <c r="D104" s="31"/>
    </row>
    <row r="105" ht="22.5" customHeight="1" spans="4:4">
      <c r="D105" s="31"/>
    </row>
    <row r="106" ht="22.5" customHeight="1" spans="4:4">
      <c r="D106" s="31"/>
    </row>
    <row r="107" ht="22.5" customHeight="1" spans="4:4">
      <c r="D107" s="31"/>
    </row>
    <row r="108" ht="22.5" customHeight="1" spans="4:4">
      <c r="D108" s="31"/>
    </row>
    <row r="109" ht="22.5" customHeight="1" spans="4:4">
      <c r="D109" s="31"/>
    </row>
    <row r="110" ht="22.5" customHeight="1" spans="4:4">
      <c r="D110" s="31"/>
    </row>
    <row r="111" ht="22.5" customHeight="1" spans="4:4">
      <c r="D111" s="31"/>
    </row>
    <row r="112" ht="22.5" customHeight="1" spans="4:4">
      <c r="D112" s="31"/>
    </row>
    <row r="113" ht="22.5" customHeight="1" spans="4:4">
      <c r="D113" s="31"/>
    </row>
    <row r="114" ht="22.5" customHeight="1" spans="4:4">
      <c r="D114" s="31"/>
    </row>
    <row r="115" ht="22.5" customHeight="1" spans="4:4">
      <c r="D115" s="31"/>
    </row>
    <row r="116" ht="22.5" customHeight="1" spans="4:4">
      <c r="D116" s="31"/>
    </row>
    <row r="117" ht="22.5" customHeight="1" spans="4:4">
      <c r="D117" s="31"/>
    </row>
    <row r="118" ht="22.5" customHeight="1" spans="4:4">
      <c r="D118" s="31"/>
    </row>
    <row r="119" ht="22.5" customHeight="1" spans="4:4">
      <c r="D119" s="31"/>
    </row>
    <row r="120" ht="22.5" customHeight="1" spans="4:4">
      <c r="D120" s="31"/>
    </row>
    <row r="121" ht="22.5" customHeight="1" spans="4:4">
      <c r="D121" s="31"/>
    </row>
    <row r="122" ht="22.5" customHeight="1" spans="4:4">
      <c r="D122" s="31"/>
    </row>
    <row r="123" ht="22.5" customHeight="1" spans="4:4">
      <c r="D123" s="31"/>
    </row>
    <row r="124" ht="22.5" customHeight="1" spans="4:4">
      <c r="D124" s="31"/>
    </row>
    <row r="125" ht="22.5" customHeight="1" spans="4:4">
      <c r="D125" s="31"/>
    </row>
    <row r="126" ht="22.5" customHeight="1" spans="4:4">
      <c r="D126" s="31"/>
    </row>
    <row r="127" ht="22.5" customHeight="1" spans="4:4">
      <c r="D127" s="31"/>
    </row>
    <row r="128" ht="22.5" customHeight="1" spans="4:4">
      <c r="D128" s="31"/>
    </row>
    <row r="129" ht="22.5" customHeight="1" spans="4:4">
      <c r="D129" s="31"/>
    </row>
    <row r="130" ht="22.5" customHeight="1" spans="4:4">
      <c r="D130" s="31"/>
    </row>
    <row r="131" ht="22.5" customHeight="1" spans="4:4">
      <c r="D131" s="31"/>
    </row>
    <row r="132" ht="22.5" customHeight="1" spans="4:4">
      <c r="D132" s="31"/>
    </row>
    <row r="133" ht="22.5" customHeight="1" spans="4:4">
      <c r="D133" s="31"/>
    </row>
    <row r="134" ht="22.5" customHeight="1" spans="4:4">
      <c r="D134" s="31"/>
    </row>
    <row r="135" ht="22.5" customHeight="1" spans="4:4">
      <c r="D135" s="31"/>
    </row>
    <row r="136" ht="22.5" customHeight="1" spans="4:4">
      <c r="D136" s="31"/>
    </row>
    <row r="137" ht="22.5" customHeight="1" spans="4:4">
      <c r="D137" s="31"/>
    </row>
    <row r="138" ht="22.5" customHeight="1" spans="4:4">
      <c r="D138" s="31"/>
    </row>
    <row r="139" ht="22.5" customHeight="1" spans="4:4">
      <c r="D139" s="31"/>
    </row>
    <row r="140" ht="22.5" customHeight="1" spans="4:4">
      <c r="D140" s="31"/>
    </row>
    <row r="141" ht="22.5" customHeight="1" spans="4:4">
      <c r="D141" s="31"/>
    </row>
    <row r="142" ht="22.5" customHeight="1" spans="4:4">
      <c r="D142" s="31"/>
    </row>
    <row r="143" ht="22.5" customHeight="1" spans="4:4">
      <c r="D143" s="31"/>
    </row>
    <row r="144" ht="22.5" customHeight="1" spans="4:4">
      <c r="D144" s="31"/>
    </row>
    <row r="145" ht="22.5" customHeight="1" spans="4:4">
      <c r="D145" s="31"/>
    </row>
    <row r="146" ht="22.5" customHeight="1" spans="4:4">
      <c r="D146" s="31"/>
    </row>
    <row r="147" ht="22.5" customHeight="1" spans="4:4">
      <c r="D147" s="31"/>
    </row>
    <row r="148" ht="22.5" customHeight="1" spans="4:4">
      <c r="D148" s="31"/>
    </row>
    <row r="149" ht="22.5" customHeight="1" spans="4:4">
      <c r="D149" s="31"/>
    </row>
    <row r="150" ht="22.5" customHeight="1" spans="4:4">
      <c r="D150" s="31"/>
    </row>
    <row r="151" ht="22.5" customHeight="1" spans="4:4">
      <c r="D151" s="31"/>
    </row>
    <row r="152" ht="22.5" customHeight="1" spans="4:4">
      <c r="D152" s="31"/>
    </row>
    <row r="153" ht="22.5" customHeight="1" spans="4:4">
      <c r="D153" s="31"/>
    </row>
    <row r="154" ht="22.5" customHeight="1" spans="4:4">
      <c r="D154" s="31"/>
    </row>
    <row r="155" ht="22.5" customHeight="1" spans="4:4">
      <c r="D155" s="31"/>
    </row>
    <row r="156" ht="22.5" customHeight="1" spans="4:4">
      <c r="D156" s="31"/>
    </row>
    <row r="157" ht="22.5" customHeight="1" spans="4:4">
      <c r="D157" s="31"/>
    </row>
    <row r="158" ht="22.5" customHeight="1" spans="4:4">
      <c r="D158" s="31"/>
    </row>
    <row r="159" ht="22.5" customHeight="1" spans="4:4">
      <c r="D159" s="31"/>
    </row>
    <row r="160" ht="22.5" customHeight="1" spans="4:4">
      <c r="D160" s="31"/>
    </row>
    <row r="161" ht="22.5" customHeight="1" spans="4:4">
      <c r="D161" s="31"/>
    </row>
    <row r="162" ht="22.5" customHeight="1" spans="4:4">
      <c r="D162" s="31"/>
    </row>
    <row r="163" ht="22.5" customHeight="1" spans="4:4">
      <c r="D163" s="31"/>
    </row>
    <row r="164" ht="22.5" customHeight="1" spans="4:4">
      <c r="D164" s="31"/>
    </row>
    <row r="165" ht="22.5" customHeight="1" spans="4:4">
      <c r="D165" s="31"/>
    </row>
    <row r="166" ht="22.5" customHeight="1" spans="4:4">
      <c r="D166" s="31"/>
    </row>
    <row r="167" ht="22.5" customHeight="1" spans="4:4">
      <c r="D167" s="31"/>
    </row>
    <row r="168" ht="22.5" customHeight="1" spans="4:4">
      <c r="D168" s="31"/>
    </row>
    <row r="169" ht="22.5" customHeight="1" spans="4:4">
      <c r="D169" s="31"/>
    </row>
    <row r="170" ht="22.5" customHeight="1" spans="4:4">
      <c r="D170" s="31"/>
    </row>
    <row r="171" ht="22.5" customHeight="1" spans="4:4">
      <c r="D171" s="31"/>
    </row>
    <row r="172" ht="22.5" customHeight="1" spans="4:4">
      <c r="D172" s="31"/>
    </row>
    <row r="173" ht="22.5" customHeight="1" spans="4:4">
      <c r="D173" s="31"/>
    </row>
    <row r="174" ht="22.5" customHeight="1" spans="4:4">
      <c r="D174" s="31"/>
    </row>
    <row r="175" ht="22.5" customHeight="1" spans="4:4">
      <c r="D175" s="31"/>
    </row>
    <row r="176" ht="22.5" customHeight="1" spans="4:4">
      <c r="D176" s="31"/>
    </row>
    <row r="177" ht="22.5" customHeight="1" spans="4:4">
      <c r="D177" s="31"/>
    </row>
    <row r="178" ht="22.5" customHeight="1" spans="4:4">
      <c r="D178" s="31"/>
    </row>
    <row r="179" ht="22.5" customHeight="1" spans="4:4">
      <c r="D179" s="31"/>
    </row>
    <row r="180" ht="22.5" customHeight="1" spans="4:4">
      <c r="D180" s="31"/>
    </row>
    <row r="181" ht="22.5" customHeight="1" spans="4:4">
      <c r="D181" s="31"/>
    </row>
    <row r="182" ht="22.5" customHeight="1" spans="4:4">
      <c r="D182" s="31"/>
    </row>
    <row r="183" ht="22.5" customHeight="1" spans="4:4">
      <c r="D183" s="31"/>
    </row>
    <row r="184" ht="22.5" customHeight="1" spans="4:4">
      <c r="D184" s="31"/>
    </row>
    <row r="185" ht="22.5" customHeight="1" spans="4:4">
      <c r="D185" s="31"/>
    </row>
    <row r="186" ht="22.5" customHeight="1" spans="4:4">
      <c r="D186" s="31"/>
    </row>
    <row r="187" ht="22.5" customHeight="1" spans="4:4">
      <c r="D187" s="31"/>
    </row>
    <row r="188" ht="22.5" customHeight="1" spans="4:4">
      <c r="D188" s="31"/>
    </row>
    <row r="189" ht="22.5" customHeight="1" spans="4:4">
      <c r="D189" s="31"/>
    </row>
    <row r="190" ht="22.5" customHeight="1" spans="4:4">
      <c r="D190" s="31"/>
    </row>
    <row r="191" ht="22.5" customHeight="1" spans="4:4">
      <c r="D191" s="31"/>
    </row>
    <row r="192" ht="22.5" customHeight="1" spans="4:4">
      <c r="D192" s="31"/>
    </row>
    <row r="193" ht="22.5" customHeight="1" spans="4:4">
      <c r="D193" s="31"/>
    </row>
    <row r="194" ht="22.5" customHeight="1" spans="4:4">
      <c r="D194" s="31"/>
    </row>
    <row r="195" ht="22.5" customHeight="1" spans="4:4">
      <c r="D195" s="31"/>
    </row>
    <row r="196" ht="22.5" customHeight="1" spans="4:4">
      <c r="D196" s="31"/>
    </row>
    <row r="197" ht="22.5" customHeight="1" spans="4:4">
      <c r="D197" s="31"/>
    </row>
    <row r="198" ht="22.5" customHeight="1" spans="4:4">
      <c r="D198" s="31"/>
    </row>
    <row r="199" ht="22.5" customHeight="1" spans="4:4">
      <c r="D199" s="31"/>
    </row>
    <row r="200" ht="22.5" customHeight="1" spans="4:4">
      <c r="D200" s="31"/>
    </row>
    <row r="201" ht="22.5" customHeight="1" spans="4:4">
      <c r="D201" s="31"/>
    </row>
    <row r="202" ht="22.5" customHeight="1" spans="4:4">
      <c r="D202" s="31"/>
    </row>
    <row r="203" ht="22.5" customHeight="1" spans="4:4">
      <c r="D203" s="31"/>
    </row>
    <row r="204" ht="22.5" customHeight="1" spans="4:4">
      <c r="D204" s="31"/>
    </row>
    <row r="205" ht="22.5" customHeight="1" spans="4:4">
      <c r="D205" s="31"/>
    </row>
    <row r="206" ht="22.5" customHeight="1" spans="4:4">
      <c r="D206" s="31"/>
    </row>
    <row r="207" ht="22.5" customHeight="1" spans="4:4">
      <c r="D207" s="31"/>
    </row>
    <row r="208" ht="22.5" customHeight="1" spans="4:4">
      <c r="D208" s="31"/>
    </row>
    <row r="209" ht="22.5" customHeight="1" spans="4:4">
      <c r="D209" s="31"/>
    </row>
    <row r="210" ht="22.5" customHeight="1" spans="4:4">
      <c r="D210" s="31"/>
    </row>
    <row r="211" ht="22.5" customHeight="1" spans="4:4">
      <c r="D211" s="31"/>
    </row>
    <row r="212" ht="22.5" customHeight="1" spans="4:4">
      <c r="D212" s="31"/>
    </row>
    <row r="213" ht="22.5" customHeight="1" spans="4:4">
      <c r="D213" s="31"/>
    </row>
    <row r="214" ht="22.5" customHeight="1" spans="4:4">
      <c r="D214" s="31"/>
    </row>
    <row r="215" ht="22.5" customHeight="1" spans="4:4">
      <c r="D215" s="31"/>
    </row>
    <row r="216" ht="22.5" customHeight="1" spans="4:4">
      <c r="D216" s="31"/>
    </row>
    <row r="217" ht="22.5" customHeight="1" spans="4:4">
      <c r="D217" s="31"/>
    </row>
    <row r="218" ht="22.5" customHeight="1" spans="4:4">
      <c r="D218" s="31"/>
    </row>
    <row r="219" ht="22.5" customHeight="1" spans="4:4">
      <c r="D219" s="31"/>
    </row>
    <row r="220" ht="22.5" customHeight="1" spans="4:4">
      <c r="D220" s="31"/>
    </row>
    <row r="221" ht="22.5" customHeight="1" spans="4:4">
      <c r="D221" s="31"/>
    </row>
    <row r="222" ht="22.5" customHeight="1" spans="4:4">
      <c r="D222" s="31"/>
    </row>
    <row r="223" ht="22.5" customHeight="1" spans="4:4">
      <c r="D223" s="31"/>
    </row>
    <row r="224" ht="22.5" customHeight="1" spans="4:4">
      <c r="D224" s="31"/>
    </row>
    <row r="225" ht="22.5" customHeight="1" spans="4:4">
      <c r="D225" s="31"/>
    </row>
    <row r="226" ht="22.5" customHeight="1" spans="4:4">
      <c r="D226" s="31"/>
    </row>
    <row r="227" ht="22.5" customHeight="1" spans="4:4">
      <c r="D227" s="31"/>
    </row>
    <row r="228" ht="22.5" customHeight="1" spans="4:4">
      <c r="D228" s="31"/>
    </row>
    <row r="229" ht="22.5" customHeight="1" spans="4:4">
      <c r="D229" s="31"/>
    </row>
    <row r="230" ht="22.5" customHeight="1" spans="4:4">
      <c r="D230" s="31"/>
    </row>
    <row r="231" ht="22.5" customHeight="1" spans="4:4">
      <c r="D231" s="31"/>
    </row>
    <row r="232" ht="22.5" customHeight="1" spans="4:4">
      <c r="D232" s="31"/>
    </row>
    <row r="233" ht="22.5" customHeight="1" spans="4:4">
      <c r="D233" s="31"/>
    </row>
    <row r="234" ht="22.5" customHeight="1" spans="4:4">
      <c r="D234" s="31"/>
    </row>
    <row r="235" ht="22.5" customHeight="1" spans="4:4">
      <c r="D235" s="31"/>
    </row>
    <row r="236" ht="22.5" customHeight="1" spans="4:4">
      <c r="D236" s="31"/>
    </row>
    <row r="237" ht="22.5" customHeight="1" spans="4:4">
      <c r="D237" s="31"/>
    </row>
    <row r="238" ht="22.5" customHeight="1" spans="4:4">
      <c r="D238" s="31"/>
    </row>
    <row r="239" ht="22.5" customHeight="1" spans="4:4">
      <c r="D239" s="31"/>
    </row>
    <row r="240" ht="22.5" customHeight="1" spans="4:4">
      <c r="D240" s="31"/>
    </row>
    <row r="241" ht="22.5" customHeight="1" spans="4:4">
      <c r="D241" s="31"/>
    </row>
    <row r="242" ht="22.5" customHeight="1" spans="4:4">
      <c r="D242" s="31"/>
    </row>
    <row r="243" ht="22.5" customHeight="1" spans="4:4">
      <c r="D243" s="31"/>
    </row>
    <row r="244" ht="22.5" customHeight="1" spans="4:4">
      <c r="D244" s="31"/>
    </row>
    <row r="245" ht="22.5" customHeight="1" spans="4:4">
      <c r="D245" s="31"/>
    </row>
    <row r="246" ht="22.5" customHeight="1" spans="4:4">
      <c r="D246" s="31"/>
    </row>
    <row r="247" ht="22.5" customHeight="1" spans="4:4">
      <c r="D247" s="31"/>
    </row>
    <row r="248" ht="22.5" customHeight="1" spans="4:4">
      <c r="D248" s="31"/>
    </row>
    <row r="249" ht="22.5" customHeight="1" spans="4:4">
      <c r="D249" s="31"/>
    </row>
    <row r="250" ht="22.5" customHeight="1" spans="4:4">
      <c r="D250" s="31"/>
    </row>
    <row r="251" ht="22.5" customHeight="1" spans="4:4">
      <c r="D251" s="31"/>
    </row>
    <row r="252" ht="22.5" customHeight="1" spans="4:4">
      <c r="D252" s="31"/>
    </row>
    <row r="253" ht="22.5" customHeight="1" spans="4:4">
      <c r="D253" s="31"/>
    </row>
    <row r="254" ht="22.5" customHeight="1" spans="4:4">
      <c r="D254" s="31"/>
    </row>
    <row r="255" ht="22.5" customHeight="1" spans="4:4">
      <c r="D255" s="31"/>
    </row>
    <row r="256" ht="22.5" customHeight="1" spans="4:4">
      <c r="D256" s="31"/>
    </row>
    <row r="257" ht="22.5" customHeight="1" spans="4:4">
      <c r="D257" s="31"/>
    </row>
    <row r="258" ht="22.5" customHeight="1" spans="4:4">
      <c r="D258" s="31"/>
    </row>
    <row r="259" ht="22.5" customHeight="1" spans="4:4">
      <c r="D259" s="31"/>
    </row>
    <row r="260" ht="22.5" customHeight="1" spans="4:4">
      <c r="D260" s="31"/>
    </row>
    <row r="261" ht="22.5" customHeight="1" spans="4:4">
      <c r="D261" s="31"/>
    </row>
    <row r="262" ht="22.5" customHeight="1" spans="4:4">
      <c r="D262" s="31"/>
    </row>
    <row r="263" ht="22.5" customHeight="1" spans="4:4">
      <c r="D263" s="31"/>
    </row>
    <row r="264" ht="22.5" customHeight="1" spans="4:4">
      <c r="D264" s="31"/>
    </row>
    <row r="265" ht="22.5" customHeight="1" spans="4:4">
      <c r="D265" s="31"/>
    </row>
    <row r="266" ht="22.5" customHeight="1" spans="4:4">
      <c r="D266" s="31"/>
    </row>
    <row r="267" ht="22.5" customHeight="1" spans="4:4">
      <c r="D267" s="31"/>
    </row>
    <row r="268" ht="22.5" customHeight="1" spans="4:4">
      <c r="D268" s="31"/>
    </row>
    <row r="269" ht="22.5" customHeight="1" spans="4:4">
      <c r="D269" s="31"/>
    </row>
    <row r="270" ht="22.5" customHeight="1" spans="4:4">
      <c r="D270" s="31"/>
    </row>
    <row r="271" ht="22.5" customHeight="1" spans="4:4">
      <c r="D271" s="31"/>
    </row>
    <row r="272" ht="22.5" customHeight="1" spans="4:4">
      <c r="D272" s="31"/>
    </row>
    <row r="273" ht="22.5" customHeight="1" spans="4:4">
      <c r="D273" s="31"/>
    </row>
    <row r="274" ht="22.5" customHeight="1" spans="4:4">
      <c r="D274" s="31"/>
    </row>
    <row r="275" ht="22.5" customHeight="1" spans="4:4">
      <c r="D275" s="31"/>
    </row>
    <row r="276" ht="22.5" customHeight="1" spans="4:4">
      <c r="D276" s="31"/>
    </row>
    <row r="277" ht="22.5" customHeight="1" spans="4:4">
      <c r="D277" s="31"/>
    </row>
    <row r="278" ht="22.5" customHeight="1" spans="4:4">
      <c r="D278" s="31"/>
    </row>
    <row r="279" ht="22.5" customHeight="1" spans="4:4">
      <c r="D279" s="31"/>
    </row>
    <row r="280" ht="22.5" customHeight="1" spans="4:4">
      <c r="D280" s="31"/>
    </row>
    <row r="281" ht="22.5" customHeight="1" spans="4:4">
      <c r="D281" s="31"/>
    </row>
    <row r="282" ht="22.5" customHeight="1" spans="4:4">
      <c r="D282" s="31"/>
    </row>
    <row r="283" ht="22.5" customHeight="1" spans="4:4">
      <c r="D283" s="31"/>
    </row>
    <row r="284" ht="22.5" customHeight="1" spans="4:4">
      <c r="D284" s="31"/>
    </row>
    <row r="285" ht="22.5" customHeight="1" spans="4:4">
      <c r="D285" s="31"/>
    </row>
    <row r="286" ht="22.5" customHeight="1" spans="4:4">
      <c r="D286" s="31"/>
    </row>
    <row r="287" ht="22.5" customHeight="1" spans="4:4">
      <c r="D287" s="31"/>
    </row>
    <row r="288" ht="22.5" customHeight="1" spans="4:4">
      <c r="D288" s="31"/>
    </row>
    <row r="289" ht="22.5" customHeight="1" spans="4:4">
      <c r="D289" s="31"/>
    </row>
    <row r="290" ht="22.5" customHeight="1" spans="4:4">
      <c r="D290" s="31"/>
    </row>
    <row r="291" ht="22.5" customHeight="1" spans="4:4">
      <c r="D291" s="31"/>
    </row>
    <row r="292" ht="22.5" customHeight="1" spans="4:4">
      <c r="D292" s="31"/>
    </row>
    <row r="293" ht="22.5" customHeight="1" spans="4:4">
      <c r="D293" s="31"/>
    </row>
    <row r="294" ht="22.5" customHeight="1" spans="4:4">
      <c r="D294" s="31"/>
    </row>
    <row r="295" ht="22.5" customHeight="1" spans="4:4">
      <c r="D295" s="31"/>
    </row>
    <row r="296" ht="22.5" customHeight="1" spans="4:4">
      <c r="D296" s="31"/>
    </row>
    <row r="297" ht="22.5" customHeight="1" spans="4:4">
      <c r="D297" s="31"/>
    </row>
    <row r="298" ht="22.5" customHeight="1" spans="4:4">
      <c r="D298" s="31"/>
    </row>
    <row r="299" ht="22.5" customHeight="1" spans="4:4">
      <c r="D299" s="31"/>
    </row>
    <row r="300" ht="22.5" customHeight="1" spans="4:4">
      <c r="D300" s="31"/>
    </row>
    <row r="301" ht="22.5" customHeight="1" spans="4:4">
      <c r="D301" s="31"/>
    </row>
    <row r="302" ht="22.5" customHeight="1" spans="4:4">
      <c r="D302" s="31"/>
    </row>
    <row r="303" ht="22.5" customHeight="1" spans="4:4">
      <c r="D303" s="31"/>
    </row>
    <row r="304" ht="22.5" customHeight="1" spans="4:4">
      <c r="D304" s="31"/>
    </row>
    <row r="305" ht="22.5" customHeight="1" spans="4:4">
      <c r="D305" s="31"/>
    </row>
    <row r="306" ht="22.5" customHeight="1" spans="4:4">
      <c r="D306" s="31"/>
    </row>
    <row r="307" ht="22.5" customHeight="1" spans="4:4">
      <c r="D307" s="31"/>
    </row>
    <row r="308" ht="22.5" customHeight="1" spans="4:4">
      <c r="D308" s="31"/>
    </row>
    <row r="309" ht="22.5" customHeight="1" spans="4:4">
      <c r="D309" s="31"/>
    </row>
    <row r="310" ht="22.5" customHeight="1" spans="4:4">
      <c r="D310" s="31"/>
    </row>
    <row r="311" ht="22.5" customHeight="1" spans="4:4">
      <c r="D311" s="31"/>
    </row>
    <row r="312" ht="22.5" customHeight="1" spans="4:4">
      <c r="D312" s="31"/>
    </row>
    <row r="313" ht="22.5" customHeight="1" spans="4:4">
      <c r="D313" s="31"/>
    </row>
    <row r="314" ht="22.5" customHeight="1" spans="4:4">
      <c r="D314" s="31"/>
    </row>
    <row r="315" ht="22.5" customHeight="1" spans="4:4">
      <c r="D315" s="31"/>
    </row>
    <row r="316" ht="22.5" customHeight="1" spans="4:4">
      <c r="D316" s="31"/>
    </row>
    <row r="317" ht="22.5" customHeight="1" spans="4:4">
      <c r="D317" s="31"/>
    </row>
    <row r="318" ht="22.5" customHeight="1" spans="4:4">
      <c r="D318" s="31"/>
    </row>
    <row r="319" ht="22.5" customHeight="1" spans="4:4">
      <c r="D319" s="31"/>
    </row>
    <row r="320" ht="22.5" customHeight="1" spans="4:4">
      <c r="D320" s="31"/>
    </row>
    <row r="321" ht="22.5" customHeight="1" spans="4:4">
      <c r="D321" s="31"/>
    </row>
    <row r="322" ht="22.5" customHeight="1" spans="4:4">
      <c r="D322" s="31"/>
    </row>
    <row r="323" ht="22.5" customHeight="1" spans="4:4">
      <c r="D323" s="31"/>
    </row>
    <row r="324" ht="22.5" customHeight="1" spans="4:4">
      <c r="D324" s="31"/>
    </row>
    <row r="325" ht="22.5" customHeight="1" spans="4:4">
      <c r="D325" s="31"/>
    </row>
    <row r="326" ht="22.5" customHeight="1" spans="4:4">
      <c r="D326" s="31"/>
    </row>
    <row r="327" ht="22.5" customHeight="1" spans="4:4">
      <c r="D327" s="31"/>
    </row>
    <row r="328" ht="22.5" customHeight="1" spans="4:4">
      <c r="D328" s="31"/>
    </row>
    <row r="329" ht="22.5" customHeight="1" spans="4:4">
      <c r="D329" s="31"/>
    </row>
    <row r="330" ht="22.5" customHeight="1" spans="4:4">
      <c r="D330" s="31"/>
    </row>
    <row r="331" ht="22.5" customHeight="1" spans="4:4">
      <c r="D331" s="31"/>
    </row>
    <row r="332" ht="22.5" customHeight="1" spans="4:4">
      <c r="D332" s="31"/>
    </row>
    <row r="333" ht="22.5" customHeight="1" spans="4:4">
      <c r="D333" s="31"/>
    </row>
    <row r="334" ht="22.5" customHeight="1" spans="4:4">
      <c r="D334" s="31"/>
    </row>
    <row r="335" ht="22.5" customHeight="1" spans="4:4">
      <c r="D335" s="31"/>
    </row>
    <row r="336" ht="22.5" customHeight="1" spans="4:4">
      <c r="D336" s="31"/>
    </row>
    <row r="337" ht="22.5" customHeight="1" spans="4:4">
      <c r="D337" s="31"/>
    </row>
    <row r="338" ht="22.5" customHeight="1" spans="4:4">
      <c r="D338" s="31"/>
    </row>
    <row r="339" ht="22.5" customHeight="1" spans="4:4">
      <c r="D339" s="31"/>
    </row>
    <row r="340" ht="22.5" customHeight="1" spans="4:4">
      <c r="D340" s="31"/>
    </row>
    <row r="341" ht="22.5" customHeight="1" spans="4:4">
      <c r="D341" s="31"/>
    </row>
    <row r="342" ht="22.5" customHeight="1" spans="4:4">
      <c r="D342" s="31"/>
    </row>
    <row r="343" ht="22.5" customHeight="1" spans="4:4">
      <c r="D343" s="31"/>
    </row>
    <row r="344" ht="22.5" customHeight="1" spans="4:4">
      <c r="D344" s="31"/>
    </row>
    <row r="345" ht="22.5" customHeight="1" spans="4:4">
      <c r="D345" s="31"/>
    </row>
    <row r="346" ht="22.5" customHeight="1" spans="4:4">
      <c r="D346" s="31"/>
    </row>
    <row r="347" ht="22.5" customHeight="1" spans="4:4">
      <c r="D347" s="31"/>
    </row>
    <row r="348" ht="22.5" customHeight="1" spans="4:4">
      <c r="D348" s="31"/>
    </row>
    <row r="349" ht="22.5" customHeight="1" spans="4:4">
      <c r="D349" s="31"/>
    </row>
    <row r="350" ht="22.5" customHeight="1" spans="4:4">
      <c r="D350" s="31"/>
    </row>
    <row r="351" ht="22.5" customHeight="1" spans="4:4">
      <c r="D351" s="31"/>
    </row>
    <row r="352" ht="22.5" customHeight="1" spans="4:4">
      <c r="D352" s="31"/>
    </row>
    <row r="353" ht="22.5" customHeight="1" spans="4:4">
      <c r="D353" s="31"/>
    </row>
    <row r="354" ht="22.5" customHeight="1" spans="4:4">
      <c r="D354" s="31"/>
    </row>
    <row r="355" ht="22.5" customHeight="1" spans="4:4">
      <c r="D355" s="31"/>
    </row>
    <row r="356" ht="22.5" customHeight="1" spans="4:4">
      <c r="D356" s="31"/>
    </row>
    <row r="357" ht="22.5" customHeight="1" spans="4:4">
      <c r="D357" s="31"/>
    </row>
    <row r="358" ht="22.5" customHeight="1" spans="4:4">
      <c r="D358" s="31"/>
    </row>
    <row r="359" ht="22.5" customHeight="1" spans="4:4">
      <c r="D359" s="31"/>
    </row>
    <row r="360" ht="22.5" customHeight="1" spans="4:4">
      <c r="D360" s="31"/>
    </row>
    <row r="361" ht="22.5" customHeight="1" spans="4:4">
      <c r="D361" s="31"/>
    </row>
    <row r="362" ht="22.5" customHeight="1" spans="4:4">
      <c r="D362" s="31"/>
    </row>
    <row r="363" ht="22.5" customHeight="1" spans="4:4">
      <c r="D363" s="31"/>
    </row>
    <row r="364" ht="22.5" customHeight="1" spans="4:4">
      <c r="D364" s="31"/>
    </row>
    <row r="365" ht="22.5" customHeight="1" spans="4:4">
      <c r="D365" s="31"/>
    </row>
    <row r="366" ht="22.5" customHeight="1" spans="4:4">
      <c r="D366" s="31"/>
    </row>
    <row r="367" ht="22.5" customHeight="1" spans="4:4">
      <c r="D367" s="31"/>
    </row>
    <row r="368" ht="22.5" customHeight="1" spans="4:4">
      <c r="D368" s="31"/>
    </row>
    <row r="369" ht="22.5" customHeight="1" spans="4:4">
      <c r="D369" s="31"/>
    </row>
    <row r="370" ht="22.5" customHeight="1" spans="4:4">
      <c r="D370" s="31"/>
    </row>
    <row r="371" ht="22.5" customHeight="1" spans="4:4">
      <c r="D371" s="31"/>
    </row>
    <row r="372" ht="22.5" customHeight="1" spans="4:4">
      <c r="D372" s="31"/>
    </row>
    <row r="373" ht="22.5" customHeight="1" spans="4:4">
      <c r="D373" s="31"/>
    </row>
    <row r="374" ht="22.5" customHeight="1" spans="4:4">
      <c r="D374" s="31"/>
    </row>
    <row r="375" ht="22.5" customHeight="1" spans="4:4">
      <c r="D375" s="31"/>
    </row>
    <row r="376" ht="22.5" customHeight="1" spans="4:4">
      <c r="D376" s="31"/>
    </row>
    <row r="377" ht="22.5" customHeight="1" spans="4:4">
      <c r="D377" s="31"/>
    </row>
    <row r="378" ht="22.5" customHeight="1" spans="4:4">
      <c r="D378" s="31"/>
    </row>
    <row r="379" ht="22.5" customHeight="1" spans="4:4">
      <c r="D379" s="31"/>
    </row>
    <row r="380" ht="22.5" customHeight="1" spans="4:4">
      <c r="D380" s="31"/>
    </row>
    <row r="381" ht="22.5" customHeight="1" spans="4:4">
      <c r="D381" s="31"/>
    </row>
    <row r="382" ht="22.5" customHeight="1" spans="4:4">
      <c r="D382" s="31"/>
    </row>
    <row r="383" ht="22.5" customHeight="1" spans="4:4">
      <c r="D383" s="31"/>
    </row>
    <row r="384" ht="22.5" customHeight="1" spans="4:4">
      <c r="D384" s="31"/>
    </row>
    <row r="385" ht="22.5" customHeight="1" spans="4:4">
      <c r="D385" s="31"/>
    </row>
    <row r="386" ht="22.5" customHeight="1" spans="4:4">
      <c r="D386" s="31"/>
    </row>
    <row r="387" ht="22.5" customHeight="1" spans="4:4">
      <c r="D387" s="31"/>
    </row>
    <row r="388" ht="22.5" customHeight="1" spans="4:4">
      <c r="D388" s="31"/>
    </row>
    <row r="389" ht="22.5" customHeight="1" spans="4:4">
      <c r="D389" s="31"/>
    </row>
    <row r="390" ht="22.5" customHeight="1" spans="4:4">
      <c r="D390" s="31"/>
    </row>
    <row r="391" ht="22.5" customHeight="1" spans="4:4">
      <c r="D391" s="31"/>
    </row>
    <row r="392" ht="22.5" customHeight="1" spans="4:4">
      <c r="D392" s="31"/>
    </row>
    <row r="393" ht="22.5" customHeight="1" spans="4:4">
      <c r="D393" s="31"/>
    </row>
    <row r="394" ht="22.5" customHeight="1" spans="4:4">
      <c r="D394" s="31"/>
    </row>
    <row r="395" ht="22.5" customHeight="1" spans="4:4">
      <c r="D395" s="31"/>
    </row>
    <row r="396" ht="22.5" customHeight="1" spans="4:4">
      <c r="D396" s="31"/>
    </row>
    <row r="397" ht="22.5" customHeight="1" spans="4:4">
      <c r="D397" s="31"/>
    </row>
    <row r="398" ht="22.5" customHeight="1" spans="4:4">
      <c r="D398" s="31"/>
    </row>
    <row r="399" ht="22.5" customHeight="1" spans="4:4">
      <c r="D399" s="31"/>
    </row>
    <row r="400" ht="22.5" customHeight="1" spans="4:4">
      <c r="D400" s="31"/>
    </row>
    <row r="401" ht="22.5" customHeight="1" spans="4:4">
      <c r="D401" s="31"/>
    </row>
    <row r="402" ht="22.5" customHeight="1" spans="4:4">
      <c r="D402" s="31"/>
    </row>
    <row r="403" ht="22.5" customHeight="1" spans="4:4">
      <c r="D403" s="31"/>
    </row>
    <row r="404" ht="22.5" customHeight="1" spans="4:4">
      <c r="D404" s="31"/>
    </row>
    <row r="405" ht="22.5" customHeight="1" spans="4:4">
      <c r="D405" s="31"/>
    </row>
    <row r="406" ht="22.5" customHeight="1" spans="4:4">
      <c r="D406" s="31"/>
    </row>
    <row r="407" ht="22.5" customHeight="1" spans="4:4">
      <c r="D407" s="31"/>
    </row>
    <row r="408" ht="22.5" customHeight="1" spans="4:4">
      <c r="D408" s="31"/>
    </row>
    <row r="409" ht="22.5" customHeight="1" spans="4:4">
      <c r="D409" s="31"/>
    </row>
    <row r="410" ht="22.5" customHeight="1" spans="4:4">
      <c r="D410" s="31"/>
    </row>
    <row r="411" ht="22.5" customHeight="1" spans="4:4">
      <c r="D411" s="31"/>
    </row>
    <row r="412" ht="22.5" customHeight="1" spans="4:4">
      <c r="D412" s="31"/>
    </row>
    <row r="413" ht="22.5" customHeight="1" spans="4:4">
      <c r="D413" s="31"/>
    </row>
    <row r="414" ht="22.5" customHeight="1" spans="4:4">
      <c r="D414" s="31"/>
    </row>
    <row r="415" ht="22.5" customHeight="1" spans="4:4">
      <c r="D415" s="31"/>
    </row>
    <row r="416" ht="22.5" customHeight="1" spans="4:4">
      <c r="D416" s="31"/>
    </row>
    <row r="417" ht="22.5" customHeight="1" spans="4:4">
      <c r="D417" s="31"/>
    </row>
    <row r="418" ht="22.5" customHeight="1" spans="4:4">
      <c r="D418" s="31"/>
    </row>
    <row r="419" ht="22.5" customHeight="1" spans="4:4">
      <c r="D419" s="31"/>
    </row>
    <row r="420" ht="22.5" customHeight="1" spans="4:4">
      <c r="D420" s="31"/>
    </row>
    <row r="421" ht="22.5" customHeight="1" spans="4:4">
      <c r="D421" s="31"/>
    </row>
    <row r="422" ht="22.5" customHeight="1" spans="4:4">
      <c r="D422" s="31"/>
    </row>
    <row r="423" ht="22.5" customHeight="1" spans="4:4">
      <c r="D423" s="31"/>
    </row>
    <row r="424" ht="22.5" customHeight="1" spans="4:4">
      <c r="D424" s="31"/>
    </row>
    <row r="425" ht="22.5" customHeight="1" spans="4:4">
      <c r="D425" s="31"/>
    </row>
    <row r="426" ht="22.5" customHeight="1" spans="4:4">
      <c r="D426" s="31"/>
    </row>
    <row r="427" ht="22.5" customHeight="1" spans="4:4">
      <c r="D427" s="31"/>
    </row>
    <row r="428" ht="22.5" customHeight="1" spans="4:4">
      <c r="D428" s="31"/>
    </row>
    <row r="429" ht="22.5" customHeight="1" spans="4:4">
      <c r="D429" s="31"/>
    </row>
    <row r="430" ht="22.5" customHeight="1" spans="4:4">
      <c r="D430" s="31"/>
    </row>
    <row r="431" ht="22.5" customHeight="1" spans="4:4">
      <c r="D431" s="31"/>
    </row>
    <row r="432" ht="22.5" customHeight="1" spans="4:4">
      <c r="D432" s="31"/>
    </row>
    <row r="433" ht="22.5" customHeight="1" spans="4:4">
      <c r="D433" s="31"/>
    </row>
    <row r="434" ht="22.5" customHeight="1" spans="4:4">
      <c r="D434" s="31"/>
    </row>
    <row r="435" ht="22.5" customHeight="1" spans="4:4">
      <c r="D435" s="31"/>
    </row>
    <row r="436" ht="22.5" customHeight="1" spans="4:4">
      <c r="D436" s="31"/>
    </row>
    <row r="437" ht="22.5" customHeight="1" spans="4:4">
      <c r="D437" s="31"/>
    </row>
    <row r="438" ht="22.5" customHeight="1" spans="4:4">
      <c r="D438" s="31"/>
    </row>
    <row r="439" ht="22.5" customHeight="1" spans="4:4">
      <c r="D439" s="31"/>
    </row>
    <row r="440" ht="22.5" customHeight="1" spans="4:4">
      <c r="D440" s="31"/>
    </row>
    <row r="441" ht="22.5" customHeight="1" spans="4:4">
      <c r="D441" s="31"/>
    </row>
    <row r="442" ht="22.5" customHeight="1" spans="4:4">
      <c r="D442" s="31"/>
    </row>
    <row r="443" ht="22.5" customHeight="1" spans="4:4">
      <c r="D443" s="31"/>
    </row>
    <row r="444" ht="22.5" customHeight="1" spans="4:4">
      <c r="D444" s="31"/>
    </row>
    <row r="445" ht="22.5" customHeight="1" spans="4:4">
      <c r="D445" s="31"/>
    </row>
    <row r="446" ht="22.5" customHeight="1" spans="4:4">
      <c r="D446" s="31"/>
    </row>
    <row r="447" ht="22.5" customHeight="1" spans="4:4">
      <c r="D447" s="31"/>
    </row>
    <row r="448" ht="22.5" customHeight="1" spans="4:4">
      <c r="D448" s="31"/>
    </row>
    <row r="449" ht="22.5" customHeight="1" spans="4:4">
      <c r="D449" s="31"/>
    </row>
    <row r="450" ht="22.5" customHeight="1" spans="4:4">
      <c r="D450" s="31"/>
    </row>
    <row r="451" ht="22.5" customHeight="1" spans="4:4">
      <c r="D451" s="31"/>
    </row>
    <row r="452" ht="22.5" customHeight="1" spans="4:4">
      <c r="D452" s="31"/>
    </row>
    <row r="453" ht="22.5" customHeight="1" spans="4:4">
      <c r="D453" s="31"/>
    </row>
    <row r="454" ht="22.5" customHeight="1" spans="4:4">
      <c r="D454" s="31"/>
    </row>
    <row r="455" ht="22.5" customHeight="1" spans="4:4">
      <c r="D455" s="31"/>
    </row>
    <row r="456" ht="22.5" customHeight="1" spans="4:4">
      <c r="D456" s="31"/>
    </row>
    <row r="457" ht="22.5" customHeight="1" spans="4:4">
      <c r="D457" s="31"/>
    </row>
    <row r="458" ht="22.5" customHeight="1" spans="4:4">
      <c r="D458" s="31"/>
    </row>
    <row r="459" ht="22.5" customHeight="1" spans="4:4">
      <c r="D459" s="31"/>
    </row>
    <row r="460" ht="22.5" customHeight="1" spans="4:4">
      <c r="D460" s="31"/>
    </row>
    <row r="461" ht="22.5" customHeight="1" spans="4:4">
      <c r="D461" s="31"/>
    </row>
    <row r="462" ht="22.5" customHeight="1" spans="4:4">
      <c r="D462" s="31"/>
    </row>
    <row r="463" ht="22.5" customHeight="1" spans="4:4">
      <c r="D463" s="31"/>
    </row>
    <row r="464" ht="22.5" customHeight="1" spans="4:4">
      <c r="D464" s="31"/>
    </row>
    <row r="465" ht="22.5" customHeight="1" spans="4:4">
      <c r="D465" s="31"/>
    </row>
    <row r="466" ht="22.5" customHeight="1" spans="4:4">
      <c r="D466" s="31"/>
    </row>
    <row r="467" ht="22.5" customHeight="1" spans="4:4">
      <c r="D467" s="31"/>
    </row>
    <row r="468" ht="22.5" customHeight="1" spans="4:4">
      <c r="D468" s="31"/>
    </row>
    <row r="469" ht="22.5" customHeight="1" spans="4:4">
      <c r="D469" s="31"/>
    </row>
    <row r="470" ht="22.5" customHeight="1" spans="4:4">
      <c r="D470" s="31"/>
    </row>
    <row r="471" ht="22.5" customHeight="1" spans="4:4">
      <c r="D471" s="31"/>
    </row>
    <row r="472" ht="22.5" customHeight="1" spans="4:4">
      <c r="D472" s="31"/>
    </row>
    <row r="473" ht="22.5" customHeight="1" spans="4:4">
      <c r="D473" s="31"/>
    </row>
    <row r="474" ht="22.5" customHeight="1" spans="4:4">
      <c r="D474" s="31"/>
    </row>
    <row r="475" ht="22.5" customHeight="1" spans="4:4">
      <c r="D475" s="31"/>
    </row>
    <row r="476" ht="22.5" customHeight="1" spans="4:4">
      <c r="D476" s="31"/>
    </row>
    <row r="477" ht="22.5" customHeight="1" spans="4:4">
      <c r="D477" s="31"/>
    </row>
    <row r="478" ht="22.5" customHeight="1" spans="4:4">
      <c r="D478" s="31"/>
    </row>
    <row r="479" ht="22.5" customHeight="1" spans="4:4">
      <c r="D479" s="31"/>
    </row>
    <row r="480" ht="22.5" customHeight="1" spans="4:4">
      <c r="D480" s="31"/>
    </row>
    <row r="481" ht="22.5" customHeight="1" spans="4:4">
      <c r="D481" s="31"/>
    </row>
    <row r="482" ht="22.5" customHeight="1" spans="4:4">
      <c r="D482" s="31"/>
    </row>
    <row r="483" ht="22.5" customHeight="1" spans="4:4">
      <c r="D483" s="31"/>
    </row>
    <row r="484" ht="22.5" customHeight="1" spans="4:4">
      <c r="D484" s="31"/>
    </row>
    <row r="485" ht="22.5" customHeight="1" spans="4:4">
      <c r="D485" s="31"/>
    </row>
    <row r="486" ht="22.5" customHeight="1" spans="4:4">
      <c r="D486" s="31"/>
    </row>
    <row r="487" ht="22.5" customHeight="1" spans="4:4">
      <c r="D487" s="31"/>
    </row>
    <row r="488" ht="22.5" customHeight="1" spans="4:4">
      <c r="D488" s="31"/>
    </row>
    <row r="489" ht="22.5" customHeight="1" spans="4:4">
      <c r="D489" s="31"/>
    </row>
    <row r="490" ht="22.5" customHeight="1" spans="4:4">
      <c r="D490" s="31"/>
    </row>
    <row r="491" ht="22.5" customHeight="1" spans="4:4">
      <c r="D491" s="31"/>
    </row>
    <row r="492" ht="22.5" customHeight="1" spans="4:4">
      <c r="D492" s="31"/>
    </row>
    <row r="493" ht="22.5" customHeight="1" spans="4:4">
      <c r="D493" s="31"/>
    </row>
    <row r="494" ht="22.5" customHeight="1" spans="4:4">
      <c r="D494" s="31"/>
    </row>
    <row r="495" ht="22.5" customHeight="1" spans="4:4">
      <c r="D495" s="31"/>
    </row>
    <row r="496" ht="22.5" customHeight="1" spans="4:4">
      <c r="D496" s="31"/>
    </row>
    <row r="497" ht="22.5" customHeight="1" spans="4:4">
      <c r="D497" s="31"/>
    </row>
    <row r="498" ht="22.5" customHeight="1" spans="4:4">
      <c r="D498" s="31"/>
    </row>
    <row r="499" ht="22.5" customHeight="1" spans="4:4">
      <c r="D499" s="31"/>
    </row>
    <row r="500" ht="22.5" customHeight="1" spans="4:4">
      <c r="D500" s="31"/>
    </row>
    <row r="501" ht="22.5" customHeight="1" spans="4:4">
      <c r="D501" s="31"/>
    </row>
    <row r="502" ht="22.5" customHeight="1" spans="4:4">
      <c r="D502" s="31"/>
    </row>
    <row r="503" ht="22.5" customHeight="1" spans="4:4">
      <c r="D503" s="31"/>
    </row>
    <row r="504" ht="22.5" customHeight="1" spans="4:4">
      <c r="D504" s="31"/>
    </row>
    <row r="505" ht="22.5" customHeight="1" spans="4:4">
      <c r="D505" s="31"/>
    </row>
    <row r="506" ht="22.5" customHeight="1" spans="4:4">
      <c r="D506" s="31"/>
    </row>
    <row r="507" ht="22.5" customHeight="1" spans="4:4">
      <c r="D507" s="31"/>
    </row>
    <row r="508" ht="22.5" customHeight="1" spans="4:4">
      <c r="D508" s="31"/>
    </row>
    <row r="509" ht="22.5" customHeight="1" spans="4:4">
      <c r="D509" s="31"/>
    </row>
    <row r="510" ht="22.5" customHeight="1" spans="4:4">
      <c r="D510" s="31"/>
    </row>
    <row r="511" ht="22.5" customHeight="1" spans="4:4">
      <c r="D511" s="31"/>
    </row>
    <row r="512" ht="22.5" customHeight="1" spans="4:4">
      <c r="D512" s="31"/>
    </row>
    <row r="513" ht="22.5" customHeight="1" spans="4:4">
      <c r="D513" s="31"/>
    </row>
    <row r="514" ht="22.5" customHeight="1" spans="4:4">
      <c r="D514" s="31"/>
    </row>
    <row r="515" ht="22.5" customHeight="1" spans="4:4">
      <c r="D515" s="31"/>
    </row>
    <row r="516" ht="22.5" customHeight="1" spans="4:4">
      <c r="D516" s="31"/>
    </row>
    <row r="517" ht="22.5" customHeight="1" spans="4:4">
      <c r="D517" s="31"/>
    </row>
    <row r="518" ht="22.5" customHeight="1" spans="4:4">
      <c r="D518" s="31"/>
    </row>
    <row r="519" ht="22.5" customHeight="1" spans="4:4">
      <c r="D519" s="31"/>
    </row>
    <row r="520" ht="22.5" customHeight="1" spans="4:4">
      <c r="D520" s="31"/>
    </row>
    <row r="521" ht="22.5" customHeight="1" spans="4:4">
      <c r="D521" s="31"/>
    </row>
    <row r="522" ht="22.5" customHeight="1" spans="4:4">
      <c r="D522" s="31"/>
    </row>
    <row r="523" ht="22.5" customHeight="1" spans="4:4">
      <c r="D523" s="31"/>
    </row>
    <row r="524" ht="22.5" customHeight="1" spans="4:4">
      <c r="D524" s="31"/>
    </row>
    <row r="525" ht="22.5" customHeight="1" spans="4:4">
      <c r="D525" s="31"/>
    </row>
    <row r="526" ht="22.5" customHeight="1" spans="4:4">
      <c r="D526" s="31"/>
    </row>
    <row r="527" ht="22.5" customHeight="1" spans="4:4">
      <c r="D527" s="31"/>
    </row>
    <row r="528" ht="22.5" customHeight="1" spans="4:4">
      <c r="D528" s="31"/>
    </row>
    <row r="529" ht="22.5" customHeight="1" spans="4:4">
      <c r="D529" s="31"/>
    </row>
    <row r="530" ht="22.5" customHeight="1" spans="4:4">
      <c r="D530" s="31"/>
    </row>
    <row r="531" ht="22.5" customHeight="1" spans="4:4">
      <c r="D531" s="31"/>
    </row>
    <row r="532" ht="22.5" customHeight="1" spans="4:4">
      <c r="D532" s="31"/>
    </row>
    <row r="533" ht="22.5" customHeight="1" spans="4:4">
      <c r="D533" s="31"/>
    </row>
    <row r="534" ht="22.5" customHeight="1" spans="4:4">
      <c r="D534" s="31"/>
    </row>
    <row r="535" ht="22.5" customHeight="1" spans="4:4">
      <c r="D535" s="31"/>
    </row>
    <row r="536" ht="22.5" customHeight="1" spans="4:4">
      <c r="D536" s="31"/>
    </row>
    <row r="537" ht="22.5" customHeight="1" spans="4:4">
      <c r="D537" s="31"/>
    </row>
    <row r="538" ht="22.5" customHeight="1" spans="4:4">
      <c r="D538" s="31"/>
    </row>
    <row r="539" ht="22.5" customHeight="1" spans="4:4">
      <c r="D539" s="31"/>
    </row>
    <row r="540" ht="22.5" customHeight="1" spans="4:4">
      <c r="D540" s="31"/>
    </row>
    <row r="541" ht="22.5" customHeight="1" spans="4:4">
      <c r="D541" s="31"/>
    </row>
    <row r="542" ht="22.5" customHeight="1" spans="4:4">
      <c r="D542" s="31"/>
    </row>
    <row r="543" ht="22.5" customHeight="1" spans="4:4">
      <c r="D543" s="31"/>
    </row>
    <row r="544" ht="22.5" customHeight="1" spans="4:4">
      <c r="D544" s="31"/>
    </row>
    <row r="545" ht="22.5" customHeight="1" spans="4:4">
      <c r="D545" s="31"/>
    </row>
    <row r="546" ht="22.5" customHeight="1" spans="4:4">
      <c r="D546" s="31"/>
    </row>
    <row r="547" ht="22.5" customHeight="1" spans="4:4">
      <c r="D547" s="31"/>
    </row>
    <row r="548" ht="22.5" customHeight="1" spans="4:4">
      <c r="D548" s="31"/>
    </row>
    <row r="549" ht="22.5" customHeight="1" spans="4:4">
      <c r="D549" s="31"/>
    </row>
    <row r="550" ht="22.5" customHeight="1" spans="4:4">
      <c r="D550" s="31"/>
    </row>
    <row r="551" ht="22.5" customHeight="1" spans="4:4">
      <c r="D551" s="31"/>
    </row>
    <row r="552" ht="22.5" customHeight="1" spans="4:4">
      <c r="D552" s="31"/>
    </row>
    <row r="553" ht="22.5" customHeight="1" spans="4:4">
      <c r="D553" s="31"/>
    </row>
    <row r="554" ht="22.5" customHeight="1" spans="4:4">
      <c r="D554" s="31"/>
    </row>
    <row r="555" ht="22.5" customHeight="1" spans="4:4">
      <c r="D555" s="31"/>
    </row>
    <row r="556" ht="22.5" customHeight="1" spans="4:4">
      <c r="D556" s="31"/>
    </row>
    <row r="557" ht="22.5" customHeight="1" spans="4:4">
      <c r="D557" s="31"/>
    </row>
    <row r="558" ht="22.5" customHeight="1" spans="4:4">
      <c r="D558" s="31"/>
    </row>
    <row r="559" ht="22.5" customHeight="1" spans="4:4">
      <c r="D559" s="31"/>
    </row>
    <row r="560" ht="22.5" customHeight="1" spans="4:4">
      <c r="D560" s="31"/>
    </row>
    <row r="561" ht="22.5" customHeight="1" spans="4:4">
      <c r="D561" s="31"/>
    </row>
    <row r="562" ht="22.5" customHeight="1" spans="4:4">
      <c r="D562" s="31"/>
    </row>
    <row r="563" ht="22.5" customHeight="1" spans="4:4">
      <c r="D563" s="31"/>
    </row>
    <row r="564" ht="22.5" customHeight="1" spans="4:4">
      <c r="D564" s="31"/>
    </row>
    <row r="565" ht="22.5" customHeight="1" spans="4:4">
      <c r="D565" s="31"/>
    </row>
    <row r="566" ht="22.5" customHeight="1" spans="4:4">
      <c r="D566" s="31"/>
    </row>
    <row r="567" ht="22.5" customHeight="1" spans="4:4">
      <c r="D567" s="31"/>
    </row>
    <row r="568" ht="22.5" customHeight="1" spans="4:4">
      <c r="D568" s="31"/>
    </row>
    <row r="569" ht="22.5" customHeight="1" spans="4:4">
      <c r="D569" s="31"/>
    </row>
    <row r="570" ht="22.5" customHeight="1" spans="4:4">
      <c r="D570" s="31"/>
    </row>
    <row r="571" ht="22.5" customHeight="1" spans="4:4">
      <c r="D571" s="31"/>
    </row>
    <row r="572" ht="22.5" customHeight="1" spans="4:4">
      <c r="D572" s="31"/>
    </row>
    <row r="573" ht="22.5" customHeight="1" spans="4:4">
      <c r="D573" s="31"/>
    </row>
    <row r="574" ht="22.5" customHeight="1" spans="4:4">
      <c r="D574" s="31"/>
    </row>
    <row r="575" ht="22.5" customHeight="1" spans="4:4">
      <c r="D575" s="31"/>
    </row>
    <row r="576" ht="22.5" customHeight="1" spans="4:4">
      <c r="D576" s="31"/>
    </row>
    <row r="577" ht="22.5" customHeight="1" spans="4:4">
      <c r="D577" s="31"/>
    </row>
    <row r="578" ht="22.5" customHeight="1" spans="4:4">
      <c r="D578" s="31"/>
    </row>
    <row r="579" ht="22.5" customHeight="1" spans="4:4">
      <c r="D579" s="31"/>
    </row>
    <row r="580" ht="22.5" customHeight="1" spans="4:4">
      <c r="D580" s="31"/>
    </row>
    <row r="581" ht="22.5" customHeight="1" spans="4:4">
      <c r="D581" s="31"/>
    </row>
    <row r="582" ht="22.5" customHeight="1" spans="4:4">
      <c r="D582" s="31"/>
    </row>
    <row r="583" ht="22.5" customHeight="1" spans="4:4">
      <c r="D583" s="31"/>
    </row>
    <row r="584" ht="22.5" customHeight="1" spans="4:4">
      <c r="D584" s="31"/>
    </row>
    <row r="585" ht="22.5" customHeight="1" spans="4:4">
      <c r="D585" s="31"/>
    </row>
    <row r="586" ht="22.5" customHeight="1" spans="4:4">
      <c r="D586" s="31"/>
    </row>
    <row r="587" ht="22.5" customHeight="1" spans="4:4">
      <c r="D587" s="31"/>
    </row>
    <row r="588" ht="22.5" customHeight="1" spans="4:4">
      <c r="D588" s="31"/>
    </row>
    <row r="589" ht="22.5" customHeight="1" spans="4:4">
      <c r="D589" s="31"/>
    </row>
    <row r="590" ht="22.5" customHeight="1" spans="4:4">
      <c r="D590" s="31"/>
    </row>
    <row r="591" ht="22.5" customHeight="1" spans="4:4">
      <c r="D591" s="31"/>
    </row>
    <row r="592" ht="22.5" customHeight="1" spans="4:4">
      <c r="D592" s="31"/>
    </row>
    <row r="593" ht="22.5" customHeight="1" spans="4:4">
      <c r="D593" s="31"/>
    </row>
    <row r="594" ht="22.5" customHeight="1" spans="4:4">
      <c r="D594" s="31"/>
    </row>
    <row r="595" ht="22.5" customHeight="1" spans="4:4">
      <c r="D595" s="31"/>
    </row>
    <row r="596" ht="22.5" customHeight="1" spans="4:4">
      <c r="D596" s="31"/>
    </row>
    <row r="597" ht="22.5" customHeight="1" spans="4:4">
      <c r="D597" s="31"/>
    </row>
    <row r="598" ht="22.5" customHeight="1" spans="4:4">
      <c r="D598" s="31"/>
    </row>
    <row r="599" ht="22.5" customHeight="1" spans="4:4">
      <c r="D599" s="31"/>
    </row>
    <row r="600" ht="22.5" customHeight="1" spans="4:4">
      <c r="D600" s="31"/>
    </row>
    <row r="601" ht="22.5" customHeight="1" spans="4:4">
      <c r="D601" s="31"/>
    </row>
    <row r="602" ht="22.5" customHeight="1" spans="4:4">
      <c r="D602" s="31"/>
    </row>
    <row r="603" ht="22.5" customHeight="1" spans="4:4">
      <c r="D603" s="31"/>
    </row>
    <row r="604" ht="22.5" customHeight="1" spans="4:4">
      <c r="D604" s="31"/>
    </row>
    <row r="605" ht="22.5" customHeight="1" spans="4:4">
      <c r="D605" s="31"/>
    </row>
    <row r="606" ht="22.5" customHeight="1" spans="4:4">
      <c r="D606" s="31"/>
    </row>
    <row r="607" ht="22.5" customHeight="1" spans="4:4">
      <c r="D607" s="31"/>
    </row>
    <row r="608" ht="22.5" customHeight="1" spans="4:4">
      <c r="D608" s="31"/>
    </row>
    <row r="609" ht="22.5" customHeight="1" spans="4:4">
      <c r="D609" s="31"/>
    </row>
    <row r="610" ht="22.5" customHeight="1" spans="4:4">
      <c r="D610" s="31"/>
    </row>
    <row r="611" ht="22.5" customHeight="1" spans="4:4">
      <c r="D611" s="31"/>
    </row>
    <row r="612" ht="22.5" customHeight="1" spans="4:4">
      <c r="D612" s="31"/>
    </row>
    <row r="613" ht="22.5" customHeight="1" spans="4:4">
      <c r="D613" s="31"/>
    </row>
    <row r="614" ht="22.5" customHeight="1" spans="4:4">
      <c r="D614" s="31"/>
    </row>
    <row r="615" ht="22.5" customHeight="1" spans="4:4">
      <c r="D615" s="31"/>
    </row>
    <row r="616" ht="22.5" customHeight="1" spans="4:4">
      <c r="D616" s="31"/>
    </row>
    <row r="617" ht="22.5" customHeight="1" spans="4:4">
      <c r="D617" s="31"/>
    </row>
    <row r="618" ht="22.5" customHeight="1" spans="4:4">
      <c r="D618" s="31"/>
    </row>
    <row r="619" ht="22.5" customHeight="1" spans="4:4">
      <c r="D619" s="31"/>
    </row>
    <row r="620" ht="22.5" customHeight="1" spans="4:4">
      <c r="D620" s="31"/>
    </row>
    <row r="621" ht="22.5" customHeight="1" spans="4:4">
      <c r="D621" s="31"/>
    </row>
    <row r="622" ht="22.5" customHeight="1" spans="4:4">
      <c r="D622" s="31"/>
    </row>
    <row r="623" ht="22.5" customHeight="1" spans="4:4">
      <c r="D623" s="31"/>
    </row>
    <row r="624" ht="22.5" customHeight="1" spans="4:4">
      <c r="D624" s="31"/>
    </row>
    <row r="625" ht="22.5" customHeight="1" spans="4:4">
      <c r="D625" s="31"/>
    </row>
    <row r="626" ht="22.5" customHeight="1" spans="4:4">
      <c r="D626" s="31"/>
    </row>
    <row r="627" ht="22.5" customHeight="1" spans="4:4">
      <c r="D627" s="31"/>
    </row>
    <row r="628" ht="22.5" customHeight="1" spans="4:4">
      <c r="D628" s="31"/>
    </row>
    <row r="629" ht="22.5" customHeight="1" spans="4:4">
      <c r="D629" s="31"/>
    </row>
    <row r="630" ht="22.5" customHeight="1" spans="4:4">
      <c r="D630" s="31"/>
    </row>
    <row r="631" ht="22.5" customHeight="1" spans="4:4">
      <c r="D631" s="31"/>
    </row>
    <row r="632" ht="22.5" customHeight="1" spans="4:4">
      <c r="D632" s="31"/>
    </row>
    <row r="633" ht="22.5" customHeight="1" spans="4:4">
      <c r="D633" s="31"/>
    </row>
    <row r="634" ht="22.5" customHeight="1" spans="4:4">
      <c r="D634" s="31"/>
    </row>
    <row r="635" ht="22.5" customHeight="1" spans="4:4">
      <c r="D635" s="31"/>
    </row>
    <row r="636" ht="22.5" customHeight="1" spans="4:4">
      <c r="D636" s="31"/>
    </row>
    <row r="637" ht="22.5" customHeight="1" spans="4:4">
      <c r="D637" s="31"/>
    </row>
    <row r="638" ht="22.5" customHeight="1" spans="4:4">
      <c r="D638" s="31"/>
    </row>
    <row r="639" ht="22.5" customHeight="1" spans="4:4">
      <c r="D639" s="31"/>
    </row>
    <row r="640" ht="22.5" customHeight="1" spans="4:4">
      <c r="D640" s="31"/>
    </row>
    <row r="641" ht="22.5" customHeight="1" spans="4:4">
      <c r="D641" s="31"/>
    </row>
    <row r="642" ht="22.5" customHeight="1" spans="4:4">
      <c r="D642" s="31"/>
    </row>
    <row r="643" ht="22.5" customHeight="1" spans="4:4">
      <c r="D643" s="31"/>
    </row>
    <row r="644" ht="22.5" customHeight="1" spans="4:4">
      <c r="D644" s="31"/>
    </row>
    <row r="645" ht="22.5" customHeight="1" spans="4:4">
      <c r="D645" s="31"/>
    </row>
    <row r="646" ht="22.5" customHeight="1" spans="4:4">
      <c r="D646" s="31"/>
    </row>
    <row r="647" ht="22.5" customHeight="1" spans="4:4">
      <c r="D647" s="31"/>
    </row>
    <row r="648" ht="22.5" customHeight="1" spans="4:4">
      <c r="D648" s="31"/>
    </row>
    <row r="649" ht="22.5" customHeight="1" spans="4:4">
      <c r="D649" s="31"/>
    </row>
    <row r="650" ht="22.5" customHeight="1" spans="4:4">
      <c r="D650" s="31"/>
    </row>
    <row r="651" ht="22.5" customHeight="1" spans="4:4">
      <c r="D651" s="31"/>
    </row>
    <row r="652" ht="22.5" customHeight="1" spans="4:4">
      <c r="D652" s="31"/>
    </row>
    <row r="653" ht="22.5" customHeight="1" spans="4:4">
      <c r="D653" s="31"/>
    </row>
    <row r="654" ht="22.5" customHeight="1" spans="4:4">
      <c r="D654" s="31"/>
    </row>
    <row r="655" ht="22.5" customHeight="1" spans="4:4">
      <c r="D655" s="31"/>
    </row>
    <row r="656" ht="22.5" customHeight="1" spans="4:4">
      <c r="D656" s="31"/>
    </row>
    <row r="657" ht="22.5" customHeight="1" spans="4:4">
      <c r="D657" s="31"/>
    </row>
    <row r="658" ht="22.5" customHeight="1" spans="4:4">
      <c r="D658" s="31"/>
    </row>
    <row r="659" ht="22.5" customHeight="1" spans="4:4">
      <c r="D659" s="31"/>
    </row>
    <row r="660" ht="22.5" customHeight="1" spans="4:4">
      <c r="D660" s="31"/>
    </row>
    <row r="661" ht="22.5" customHeight="1" spans="4:4">
      <c r="D661" s="31"/>
    </row>
    <row r="662" ht="22.5" customHeight="1" spans="4:4">
      <c r="D662" s="31"/>
    </row>
    <row r="663" ht="22.5" customHeight="1" spans="4:4">
      <c r="D663" s="31"/>
    </row>
    <row r="664" ht="22.5" customHeight="1" spans="4:4">
      <c r="D664" s="31"/>
    </row>
    <row r="665" ht="22.5" customHeight="1" spans="4:4">
      <c r="D665" s="31"/>
    </row>
    <row r="666" ht="22.5" customHeight="1" spans="4:4">
      <c r="D666" s="31"/>
    </row>
    <row r="667" ht="22.5" customHeight="1" spans="4:4">
      <c r="D667" s="31"/>
    </row>
    <row r="668" ht="22.5" customHeight="1" spans="4:4">
      <c r="D668" s="31"/>
    </row>
    <row r="669" ht="22.5" customHeight="1" spans="4:4">
      <c r="D669" s="31"/>
    </row>
    <row r="670" ht="22.5" customHeight="1" spans="4:4">
      <c r="D670" s="31"/>
    </row>
    <row r="671" ht="22.5" customHeight="1" spans="4:4">
      <c r="D671" s="31"/>
    </row>
    <row r="672" ht="22.5" customHeight="1" spans="4:4">
      <c r="D672" s="31"/>
    </row>
    <row r="673" ht="22.5" customHeight="1" spans="4:4">
      <c r="D673" s="31"/>
    </row>
    <row r="674" ht="22.5" customHeight="1" spans="4:4">
      <c r="D674" s="31"/>
    </row>
    <row r="675" ht="22.5" customHeight="1" spans="4:4">
      <c r="D675" s="31"/>
    </row>
    <row r="676" ht="22.5" customHeight="1" spans="4:4">
      <c r="D676" s="31"/>
    </row>
    <row r="677" ht="22.5" customHeight="1" spans="4:4">
      <c r="D677" s="31"/>
    </row>
    <row r="678" ht="22.5" customHeight="1" spans="4:4">
      <c r="D678" s="31"/>
    </row>
    <row r="679" ht="22.5" customHeight="1" spans="4:4">
      <c r="D679" s="31"/>
    </row>
    <row r="680" ht="22.5" customHeight="1" spans="4:4">
      <c r="D680" s="31"/>
    </row>
    <row r="681" ht="22.5" customHeight="1" spans="4:4">
      <c r="D681" s="31"/>
    </row>
    <row r="682" ht="22.5" customHeight="1" spans="4:4">
      <c r="D682" s="31"/>
    </row>
    <row r="683" ht="22.5" customHeight="1" spans="4:4">
      <c r="D683" s="31"/>
    </row>
    <row r="684" ht="22.5" customHeight="1" spans="4:4">
      <c r="D684" s="31"/>
    </row>
    <row r="685" ht="22.5" customHeight="1" spans="4:4">
      <c r="D685" s="31"/>
    </row>
    <row r="686" ht="22.5" customHeight="1" spans="4:4">
      <c r="D686" s="31"/>
    </row>
    <row r="687" ht="22.5" customHeight="1" spans="4:4">
      <c r="D687" s="31"/>
    </row>
    <row r="688" ht="22.5" customHeight="1" spans="4:4">
      <c r="D688" s="31"/>
    </row>
    <row r="689" ht="22.5" customHeight="1" spans="4:4">
      <c r="D689" s="31"/>
    </row>
    <row r="690" ht="22.5" customHeight="1" spans="4:4">
      <c r="D690" s="31"/>
    </row>
    <row r="691" ht="22.5" customHeight="1" spans="4:4">
      <c r="D691" s="31"/>
    </row>
    <row r="692" ht="22.5" customHeight="1" spans="4:4">
      <c r="D692" s="31"/>
    </row>
    <row r="693" ht="22.5" customHeight="1" spans="4:4">
      <c r="D693" s="31"/>
    </row>
    <row r="694" ht="22.5" customHeight="1" spans="4:4">
      <c r="D694" s="31"/>
    </row>
    <row r="695" ht="22.5" customHeight="1" spans="4:4">
      <c r="D695" s="31"/>
    </row>
    <row r="696" ht="22.5" customHeight="1" spans="4:4">
      <c r="D696" s="31"/>
    </row>
    <row r="697" ht="22.5" customHeight="1" spans="4:4">
      <c r="D697" s="31"/>
    </row>
    <row r="698" ht="22.5" customHeight="1" spans="4:4">
      <c r="D698" s="31"/>
    </row>
    <row r="699" ht="22.5" customHeight="1" spans="4:4">
      <c r="D699" s="31"/>
    </row>
    <row r="700" ht="22.5" customHeight="1" spans="4:4">
      <c r="D700" s="31"/>
    </row>
    <row r="701" ht="22.5" customHeight="1" spans="4:4">
      <c r="D701" s="31"/>
    </row>
    <row r="702" ht="22.5" customHeight="1" spans="4:4">
      <c r="D702" s="31"/>
    </row>
    <row r="703" ht="22.5" customHeight="1" spans="4:4">
      <c r="D703" s="31"/>
    </row>
    <row r="704" ht="22.5" customHeight="1" spans="4:4">
      <c r="D704" s="31"/>
    </row>
    <row r="705" ht="22.5" customHeight="1" spans="4:4">
      <c r="D705" s="31"/>
    </row>
    <row r="706" ht="22.5" customHeight="1" spans="4:4">
      <c r="D706" s="31"/>
    </row>
    <row r="707" ht="22.5" customHeight="1" spans="4:4">
      <c r="D707" s="31"/>
    </row>
    <row r="708" ht="22.5" customHeight="1" spans="4:4">
      <c r="D708" s="31"/>
    </row>
    <row r="709" ht="22.5" customHeight="1" spans="4:4">
      <c r="D709" s="31"/>
    </row>
    <row r="710" ht="22.5" customHeight="1" spans="4:4">
      <c r="D710" s="31"/>
    </row>
    <row r="711" ht="22.5" customHeight="1" spans="4:4">
      <c r="D711" s="31"/>
    </row>
    <row r="712" ht="22.5" customHeight="1" spans="4:4">
      <c r="D712" s="31"/>
    </row>
    <row r="713" ht="22.5" customHeight="1" spans="4:4">
      <c r="D713" s="31"/>
    </row>
    <row r="714" ht="22.5" customHeight="1" spans="4:4">
      <c r="D714" s="31"/>
    </row>
    <row r="715" ht="22.5" customHeight="1" spans="4:4">
      <c r="D715" s="31"/>
    </row>
    <row r="716" ht="22.5" customHeight="1" spans="4:4">
      <c r="D716" s="31"/>
    </row>
    <row r="717" ht="22.5" customHeight="1" spans="4:4">
      <c r="D717" s="31"/>
    </row>
    <row r="718" ht="22.5" customHeight="1" spans="4:4">
      <c r="D718" s="31"/>
    </row>
    <row r="719" ht="22.5" customHeight="1" spans="4:4">
      <c r="D719" s="31"/>
    </row>
    <row r="720" ht="22.5" customHeight="1" spans="4:4">
      <c r="D720" s="31"/>
    </row>
    <row r="721" ht="22.5" customHeight="1" spans="4:4">
      <c r="D721" s="31"/>
    </row>
    <row r="722" ht="22.5" customHeight="1" spans="4:4">
      <c r="D722" s="31"/>
    </row>
    <row r="723" ht="22.5" customHeight="1" spans="4:4">
      <c r="D723" s="31"/>
    </row>
    <row r="724" ht="22.5" customHeight="1" spans="4:4">
      <c r="D724" s="31"/>
    </row>
    <row r="725" ht="22.5" customHeight="1" spans="4:4">
      <c r="D725" s="31"/>
    </row>
    <row r="726" ht="22.5" customHeight="1" spans="4:4">
      <c r="D726" s="31"/>
    </row>
    <row r="727" ht="22.5" customHeight="1" spans="4:4">
      <c r="D727" s="31"/>
    </row>
    <row r="728" ht="22.5" customHeight="1" spans="4:4">
      <c r="D728" s="31"/>
    </row>
    <row r="729" ht="22.5" customHeight="1" spans="4:4">
      <c r="D729" s="31"/>
    </row>
    <row r="730" ht="22.5" customHeight="1" spans="4:4">
      <c r="D730" s="31"/>
    </row>
    <row r="731" ht="22.5" customHeight="1" spans="4:4">
      <c r="D731" s="31"/>
    </row>
    <row r="732" ht="22.5" customHeight="1" spans="4:4">
      <c r="D732" s="31"/>
    </row>
    <row r="733" ht="22.5" customHeight="1" spans="4:4">
      <c r="D733" s="31"/>
    </row>
    <row r="734" ht="22.5" customHeight="1" spans="4:4">
      <c r="D734" s="31"/>
    </row>
    <row r="735" ht="22.5" customHeight="1" spans="4:4">
      <c r="D735" s="31"/>
    </row>
    <row r="736" ht="22.5" customHeight="1" spans="4:4">
      <c r="D736" s="31"/>
    </row>
    <row r="737" ht="22.5" customHeight="1" spans="4:4">
      <c r="D737" s="31"/>
    </row>
    <row r="738" ht="22.5" customHeight="1" spans="4:4">
      <c r="D738" s="31"/>
    </row>
    <row r="739" ht="22.5" customHeight="1" spans="4:4">
      <c r="D739" s="31"/>
    </row>
    <row r="740" ht="22.5" customHeight="1" spans="4:4">
      <c r="D740" s="31"/>
    </row>
    <row r="741" ht="22.5" customHeight="1" spans="4:4">
      <c r="D741" s="31"/>
    </row>
    <row r="742" ht="22.5" customHeight="1" spans="4:4">
      <c r="D742" s="31"/>
    </row>
    <row r="743" ht="22.5" customHeight="1" spans="4:4">
      <c r="D743" s="31"/>
    </row>
    <row r="744" ht="22.5" customHeight="1" spans="4:4">
      <c r="D744" s="31"/>
    </row>
    <row r="745" ht="22.5" customHeight="1" spans="4:4">
      <c r="D745" s="31"/>
    </row>
    <row r="746" ht="22.5" customHeight="1" spans="4:4">
      <c r="D746" s="31"/>
    </row>
    <row r="747" ht="22.5" customHeight="1" spans="4:4">
      <c r="D747" s="31"/>
    </row>
    <row r="748" ht="22.5" customHeight="1" spans="4:4">
      <c r="D748" s="31"/>
    </row>
    <row r="749" ht="22.5" customHeight="1" spans="4:4">
      <c r="D749" s="31"/>
    </row>
    <row r="750" ht="22.5" customHeight="1" spans="4:4">
      <c r="D750" s="31"/>
    </row>
    <row r="751" ht="22.5" customHeight="1" spans="4:4">
      <c r="D751" s="31"/>
    </row>
    <row r="752" ht="22.5" customHeight="1" spans="4:4">
      <c r="D752" s="31"/>
    </row>
    <row r="753" ht="22.5" customHeight="1" spans="4:4">
      <c r="D753" s="31"/>
    </row>
    <row r="754" ht="22.5" customHeight="1" spans="4:4">
      <c r="D754" s="31"/>
    </row>
    <row r="755" ht="22.5" customHeight="1" spans="4:4">
      <c r="D755" s="31"/>
    </row>
    <row r="756" ht="22.5" customHeight="1" spans="4:4">
      <c r="D756" s="31"/>
    </row>
    <row r="757" ht="22.5" customHeight="1" spans="4:4">
      <c r="D757" s="31"/>
    </row>
    <row r="758" ht="22.5" customHeight="1" spans="4:4">
      <c r="D758" s="31"/>
    </row>
    <row r="759" ht="22.5" customHeight="1" spans="4:4">
      <c r="D759" s="31"/>
    </row>
    <row r="760" ht="22.5" customHeight="1" spans="4:4">
      <c r="D760" s="31"/>
    </row>
    <row r="761" ht="22.5" customHeight="1" spans="4:4">
      <c r="D761" s="31"/>
    </row>
    <row r="762" ht="22.5" customHeight="1" spans="4:4">
      <c r="D762" s="31"/>
    </row>
    <row r="763" ht="22.5" customHeight="1" spans="4:4">
      <c r="D763" s="31"/>
    </row>
    <row r="764" ht="22.5" customHeight="1" spans="4:4">
      <c r="D764" s="31"/>
    </row>
    <row r="765" ht="22.5" customHeight="1" spans="4:4">
      <c r="D765" s="31"/>
    </row>
    <row r="766" ht="22.5" customHeight="1" spans="4:4">
      <c r="D766" s="31"/>
    </row>
    <row r="767" ht="22.5" customHeight="1" spans="4:4">
      <c r="D767" s="31"/>
    </row>
    <row r="768" ht="22.5" customHeight="1" spans="4:4">
      <c r="D768" s="31"/>
    </row>
    <row r="769" ht="22.5" customHeight="1" spans="4:4">
      <c r="D769" s="31"/>
    </row>
    <row r="770" ht="22.5" customHeight="1" spans="4:4">
      <c r="D770" s="31"/>
    </row>
    <row r="771" ht="22.5" customHeight="1" spans="4:4">
      <c r="D771" s="31"/>
    </row>
    <row r="772" ht="22.5" customHeight="1" spans="4:4">
      <c r="D772" s="31"/>
    </row>
    <row r="773" ht="22.5" customHeight="1" spans="4:4">
      <c r="D773" s="31"/>
    </row>
    <row r="774" ht="22.5" customHeight="1" spans="4:4">
      <c r="D774" s="31"/>
    </row>
    <row r="775" ht="22.5" customHeight="1" spans="4:4">
      <c r="D775" s="31"/>
    </row>
    <row r="776" ht="22.5" customHeight="1" spans="4:4">
      <c r="D776" s="31"/>
    </row>
    <row r="777" ht="22.5" customHeight="1" spans="4:4">
      <c r="D777" s="31"/>
    </row>
    <row r="778" ht="22.5" customHeight="1" spans="4:4">
      <c r="D778" s="31"/>
    </row>
    <row r="779" ht="22.5" customHeight="1" spans="4:4">
      <c r="D779" s="31"/>
    </row>
    <row r="780" ht="22.5" customHeight="1" spans="4:4">
      <c r="D780" s="31"/>
    </row>
    <row r="781" ht="22.5" customHeight="1" spans="4:4">
      <c r="D781" s="31"/>
    </row>
    <row r="782" ht="22.5" customHeight="1" spans="4:4">
      <c r="D782" s="31"/>
    </row>
    <row r="783" ht="22.5" customHeight="1" spans="4:4">
      <c r="D783" s="31"/>
    </row>
    <row r="784" ht="22.5" customHeight="1" spans="4:4">
      <c r="D784" s="31"/>
    </row>
    <row r="785" ht="22.5" customHeight="1" spans="4:4">
      <c r="D785" s="31"/>
    </row>
    <row r="786" ht="22.5" customHeight="1" spans="4:4">
      <c r="D786" s="31"/>
    </row>
    <row r="787" ht="22.5" customHeight="1" spans="4:4">
      <c r="D787" s="31"/>
    </row>
    <row r="788" ht="22.5" customHeight="1" spans="4:4">
      <c r="D788" s="31"/>
    </row>
    <row r="789" ht="22.5" customHeight="1" spans="4:4">
      <c r="D789" s="31"/>
    </row>
    <row r="790" ht="22.5" customHeight="1" spans="4:4">
      <c r="D790" s="31"/>
    </row>
    <row r="791" ht="22.5" customHeight="1" spans="4:4">
      <c r="D791" s="31"/>
    </row>
    <row r="792" ht="22.5" customHeight="1" spans="4:4">
      <c r="D792" s="31"/>
    </row>
    <row r="793" ht="22.5" customHeight="1" spans="4:4">
      <c r="D793" s="31"/>
    </row>
    <row r="794" ht="22.5" customHeight="1" spans="4:4">
      <c r="D794" s="31"/>
    </row>
    <row r="795" ht="22.5" customHeight="1" spans="4:4">
      <c r="D795" s="31"/>
    </row>
    <row r="796" ht="22.5" customHeight="1" spans="4:4">
      <c r="D796" s="31"/>
    </row>
    <row r="797" ht="22.5" customHeight="1" spans="4:4">
      <c r="D797" s="31"/>
    </row>
    <row r="798" ht="22.5" customHeight="1" spans="4:4">
      <c r="D798" s="31"/>
    </row>
    <row r="799" ht="22.5" customHeight="1" spans="4:4">
      <c r="D799" s="31"/>
    </row>
    <row r="800" ht="22.5" customHeight="1" spans="4:4">
      <c r="D800" s="31"/>
    </row>
    <row r="801" ht="22.5" customHeight="1" spans="4:4">
      <c r="D801" s="31"/>
    </row>
    <row r="802" ht="22.5" customHeight="1" spans="4:4">
      <c r="D802" s="31"/>
    </row>
    <row r="803" ht="22.5" customHeight="1" spans="4:4">
      <c r="D803" s="31"/>
    </row>
    <row r="804" ht="22.5" customHeight="1" spans="4:4">
      <c r="D804" s="31"/>
    </row>
    <row r="805" ht="22.5" customHeight="1" spans="4:4">
      <c r="D805" s="31"/>
    </row>
    <row r="806" ht="22.5" customHeight="1" spans="4:4">
      <c r="D806" s="31"/>
    </row>
    <row r="807" ht="22.5" customHeight="1" spans="4:4">
      <c r="D807" s="31"/>
    </row>
    <row r="808" ht="22.5" customHeight="1" spans="4:4">
      <c r="D808" s="31"/>
    </row>
    <row r="809" ht="22.5" customHeight="1" spans="4:4">
      <c r="D809" s="31"/>
    </row>
    <row r="810" ht="22.5" customHeight="1" spans="4:4">
      <c r="D810" s="31"/>
    </row>
    <row r="811" ht="22.5" customHeight="1" spans="4:4">
      <c r="D811" s="31"/>
    </row>
    <row r="812" ht="22.5" customHeight="1" spans="4:4">
      <c r="D812" s="31"/>
    </row>
    <row r="813" ht="22.5" customHeight="1" spans="4:4">
      <c r="D813" s="31"/>
    </row>
    <row r="814" ht="22.5" customHeight="1" spans="4:4">
      <c r="D814" s="31"/>
    </row>
    <row r="815" ht="22.5" customHeight="1" spans="4:4">
      <c r="D815" s="31"/>
    </row>
    <row r="816" ht="22.5" customHeight="1" spans="4:4">
      <c r="D816" s="31"/>
    </row>
    <row r="817" ht="22.5" customHeight="1" spans="4:4">
      <c r="D817" s="31"/>
    </row>
    <row r="818" ht="22.5" customHeight="1" spans="4:4">
      <c r="D818" s="31"/>
    </row>
    <row r="819" ht="22.5" customHeight="1" spans="4:4">
      <c r="D819" s="31"/>
    </row>
    <row r="820" ht="22.5" customHeight="1" spans="4:4">
      <c r="D820" s="31"/>
    </row>
    <row r="821" ht="22.5" customHeight="1" spans="4:4">
      <c r="D821" s="31"/>
    </row>
    <row r="822" ht="22.5" customHeight="1" spans="4:4">
      <c r="D822" s="31"/>
    </row>
    <row r="823" ht="22.5" customHeight="1" spans="4:4">
      <c r="D823" s="31"/>
    </row>
    <row r="824" ht="22.5" customHeight="1" spans="4:4">
      <c r="D824" s="31"/>
    </row>
    <row r="825" ht="22.5" customHeight="1" spans="4:4">
      <c r="D825" s="31"/>
    </row>
    <row r="826" ht="22.5" customHeight="1" spans="4:4">
      <c r="D826" s="31"/>
    </row>
    <row r="827" ht="22.5" customHeight="1" spans="4:4">
      <c r="D827" s="31"/>
    </row>
    <row r="828" ht="22.5" customHeight="1" spans="4:4">
      <c r="D828" s="31"/>
    </row>
    <row r="829" ht="22.5" customHeight="1" spans="4:4">
      <c r="D829" s="31"/>
    </row>
    <row r="830" ht="22.5" customHeight="1" spans="4:4">
      <c r="D830" s="31"/>
    </row>
    <row r="831" ht="22.5" customHeight="1" spans="4:4">
      <c r="D831" s="31"/>
    </row>
    <row r="832" ht="22.5" customHeight="1" spans="4:4">
      <c r="D832" s="31"/>
    </row>
    <row r="833" ht="22.5" customHeight="1" spans="4:4">
      <c r="D833" s="31"/>
    </row>
    <row r="834" ht="22.5" customHeight="1" spans="4:4">
      <c r="D834" s="31"/>
    </row>
    <row r="835" ht="22.5" customHeight="1" spans="4:4">
      <c r="D835" s="31"/>
    </row>
    <row r="836" ht="22.5" customHeight="1" spans="4:4">
      <c r="D836" s="31"/>
    </row>
    <row r="837" ht="22.5" customHeight="1" spans="4:4">
      <c r="D837" s="31"/>
    </row>
    <row r="838" ht="22.5" customHeight="1" spans="4:4">
      <c r="D838" s="31"/>
    </row>
    <row r="839" ht="22.5" customHeight="1" spans="4:4">
      <c r="D839" s="31"/>
    </row>
    <row r="840" ht="22.5" customHeight="1" spans="4:4">
      <c r="D840" s="31"/>
    </row>
    <row r="841" ht="22.5" customHeight="1" spans="4:4">
      <c r="D841" s="31"/>
    </row>
    <row r="842" ht="22.5" customHeight="1" spans="4:4">
      <c r="D842" s="31"/>
    </row>
    <row r="843" ht="22.5" customHeight="1" spans="4:4">
      <c r="D843" s="31"/>
    </row>
    <row r="844" ht="22.5" customHeight="1" spans="4:4">
      <c r="D844" s="31"/>
    </row>
    <row r="845" ht="22.5" customHeight="1" spans="4:4">
      <c r="D845" s="31"/>
    </row>
    <row r="846" ht="22.5" customHeight="1" spans="4:4">
      <c r="D846" s="31"/>
    </row>
    <row r="847" ht="22.5" customHeight="1" spans="4:4">
      <c r="D847" s="31"/>
    </row>
    <row r="848" ht="22.5" customHeight="1" spans="4:4">
      <c r="D848" s="31"/>
    </row>
    <row r="849" ht="22.5" customHeight="1" spans="4:4">
      <c r="D849" s="31"/>
    </row>
    <row r="850" ht="22.5" customHeight="1" spans="4:4">
      <c r="D850" s="31"/>
    </row>
    <row r="851" ht="22.5" customHeight="1" spans="4:4">
      <c r="D851" s="31"/>
    </row>
    <row r="852" ht="22.5" customHeight="1" spans="4:4">
      <c r="D852" s="31"/>
    </row>
    <row r="853" ht="22.5" customHeight="1" spans="4:4">
      <c r="D853" s="31"/>
    </row>
    <row r="854" ht="22.5" customHeight="1" spans="4:4">
      <c r="D854" s="31"/>
    </row>
    <row r="855" ht="22.5" customHeight="1" spans="4:4">
      <c r="D855" s="31"/>
    </row>
    <row r="856" ht="22.5" customHeight="1" spans="4:4">
      <c r="D856" s="31"/>
    </row>
    <row r="857" ht="22.5" customHeight="1" spans="4:4">
      <c r="D857" s="31"/>
    </row>
    <row r="858" ht="22.5" customHeight="1" spans="4:4">
      <c r="D858" s="31"/>
    </row>
    <row r="859" ht="22.5" customHeight="1" spans="4:4">
      <c r="D859" s="31"/>
    </row>
    <row r="860" ht="22.5" customHeight="1" spans="4:4">
      <c r="D860" s="31"/>
    </row>
    <row r="861" ht="22.5" customHeight="1" spans="4:4">
      <c r="D861" s="31"/>
    </row>
    <row r="862" ht="22.5" customHeight="1" spans="4:4">
      <c r="D862" s="31"/>
    </row>
    <row r="863" ht="22.5" customHeight="1" spans="4:4">
      <c r="D863" s="31"/>
    </row>
    <row r="864" ht="22.5" customHeight="1" spans="4:4">
      <c r="D864" s="31"/>
    </row>
    <row r="865" ht="22.5" customHeight="1" spans="4:4">
      <c r="D865" s="31"/>
    </row>
    <row r="866" ht="22.5" customHeight="1" spans="4:4">
      <c r="D866" s="31"/>
    </row>
    <row r="867" ht="22.5" customHeight="1" spans="4:4">
      <c r="D867" s="31"/>
    </row>
    <row r="868" ht="22.5" customHeight="1" spans="4:4">
      <c r="D868" s="31"/>
    </row>
    <row r="869" ht="22.5" customHeight="1" spans="4:4">
      <c r="D869" s="31"/>
    </row>
    <row r="870" ht="22.5" customHeight="1" spans="4:4">
      <c r="D870" s="31"/>
    </row>
    <row r="871" ht="22.5" customHeight="1" spans="4:4">
      <c r="D871" s="31"/>
    </row>
    <row r="872" ht="22.5" customHeight="1" spans="4:4">
      <c r="D872" s="31"/>
    </row>
    <row r="873" ht="22.5" customHeight="1" spans="4:4">
      <c r="D873" s="31"/>
    </row>
    <row r="874" ht="22.5" customHeight="1" spans="4:4">
      <c r="D874" s="31"/>
    </row>
    <row r="875" ht="22.5" customHeight="1" spans="4:4">
      <c r="D875" s="31"/>
    </row>
    <row r="876" ht="22.5" customHeight="1" spans="4:4">
      <c r="D876" s="31"/>
    </row>
    <row r="877" ht="22.5" customHeight="1" spans="4:4">
      <c r="D877" s="31"/>
    </row>
    <row r="878" ht="22.5" customHeight="1" spans="4:4">
      <c r="D878" s="31"/>
    </row>
    <row r="879" ht="22.5" customHeight="1" spans="4:4">
      <c r="D879" s="31"/>
    </row>
    <row r="880" ht="22.5" customHeight="1" spans="4:4">
      <c r="D880" s="31"/>
    </row>
    <row r="881" ht="22.5" customHeight="1" spans="4:4">
      <c r="D881" s="31"/>
    </row>
    <row r="882" ht="22.5" customHeight="1" spans="4:4">
      <c r="D882" s="31"/>
    </row>
    <row r="883" ht="22.5" customHeight="1" spans="4:4">
      <c r="D883" s="31"/>
    </row>
    <row r="884" ht="22.5" customHeight="1" spans="4:4">
      <c r="D884" s="31"/>
    </row>
    <row r="885" ht="22.5" customHeight="1" spans="4:4">
      <c r="D885" s="31"/>
    </row>
    <row r="886" ht="22.5" customHeight="1" spans="4:4">
      <c r="D886" s="31"/>
    </row>
    <row r="887" ht="22.5" customHeight="1" spans="4:4">
      <c r="D887" s="31"/>
    </row>
    <row r="888" ht="22.5" customHeight="1" spans="4:4">
      <c r="D888" s="31"/>
    </row>
    <row r="889" ht="22.5" customHeight="1" spans="4:4">
      <c r="D889" s="31"/>
    </row>
    <row r="890" ht="22.5" customHeight="1" spans="4:4">
      <c r="D890" s="31"/>
    </row>
    <row r="891" ht="22.5" customHeight="1" spans="4:4">
      <c r="D891" s="31"/>
    </row>
    <row r="892" ht="22.5" customHeight="1" spans="4:4">
      <c r="D892" s="31"/>
    </row>
    <row r="893" ht="22.5" customHeight="1" spans="4:4">
      <c r="D893" s="31"/>
    </row>
    <row r="894" ht="22.5" customHeight="1" spans="4:4">
      <c r="D894" s="31"/>
    </row>
    <row r="895" ht="22.5" customHeight="1" spans="4:4">
      <c r="D895" s="31"/>
    </row>
    <row r="896" ht="22.5" customHeight="1" spans="4:4">
      <c r="D896" s="31"/>
    </row>
    <row r="897" ht="22.5" customHeight="1" spans="4:4">
      <c r="D897" s="31"/>
    </row>
    <row r="898" ht="22.5" customHeight="1" spans="4:4">
      <c r="D898" s="31"/>
    </row>
    <row r="899" ht="22.5" customHeight="1" spans="4:4">
      <c r="D899" s="31"/>
    </row>
    <row r="900" ht="22.5" customHeight="1" spans="4:4">
      <c r="D900" s="31"/>
    </row>
    <row r="901" ht="22.5" customHeight="1" spans="4:4">
      <c r="D901" s="31"/>
    </row>
    <row r="902" ht="22.5" customHeight="1" spans="4:4">
      <c r="D902" s="31"/>
    </row>
    <row r="903" ht="22.5" customHeight="1" spans="4:4">
      <c r="D903" s="31"/>
    </row>
    <row r="904" ht="22.5" customHeight="1" spans="4:4">
      <c r="D904" s="31"/>
    </row>
    <row r="905" ht="22.5" customHeight="1" spans="4:4">
      <c r="D905" s="31"/>
    </row>
    <row r="906" ht="22.5" customHeight="1" spans="4:4">
      <c r="D906" s="31"/>
    </row>
    <row r="907" ht="22.5" customHeight="1" spans="4:4">
      <c r="D907" s="31"/>
    </row>
    <row r="908" ht="22.5" customHeight="1" spans="4:4">
      <c r="D908" s="31"/>
    </row>
    <row r="909" ht="22.5" customHeight="1" spans="4:4">
      <c r="D909" s="31"/>
    </row>
    <row r="910" ht="22.5" customHeight="1" spans="4:4">
      <c r="D910" s="31"/>
    </row>
    <row r="911" ht="22.5" customHeight="1" spans="4:4">
      <c r="D911" s="31"/>
    </row>
    <row r="912" ht="22.5" customHeight="1" spans="4:4">
      <c r="D912" s="31"/>
    </row>
    <row r="913" ht="22.5" customHeight="1" spans="4:4">
      <c r="D913" s="31"/>
    </row>
    <row r="914" ht="22.5" customHeight="1" spans="4:4">
      <c r="D914" s="31"/>
    </row>
    <row r="915" ht="22.5" customHeight="1" spans="4:4">
      <c r="D915" s="31"/>
    </row>
    <row r="916" ht="22.5" customHeight="1" spans="4:4">
      <c r="D916" s="31"/>
    </row>
    <row r="917" ht="22.5" customHeight="1" spans="4:4">
      <c r="D917" s="31"/>
    </row>
    <row r="918" ht="22.5" customHeight="1" spans="4:4">
      <c r="D918" s="31"/>
    </row>
    <row r="919" ht="22.5" customHeight="1" spans="4:4">
      <c r="D919" s="31"/>
    </row>
    <row r="920" ht="22.5" customHeight="1" spans="4:4">
      <c r="D920" s="31"/>
    </row>
    <row r="921" ht="22.5" customHeight="1" spans="4:4">
      <c r="D921" s="31"/>
    </row>
    <row r="922" ht="22.5" customHeight="1" spans="4:4">
      <c r="D922" s="31"/>
    </row>
    <row r="923" ht="22.5" customHeight="1" spans="4:4">
      <c r="D923" s="31"/>
    </row>
    <row r="924" ht="22.5" customHeight="1" spans="4:4">
      <c r="D924" s="31"/>
    </row>
    <row r="925" ht="22.5" customHeight="1" spans="4:4">
      <c r="D925" s="31"/>
    </row>
    <row r="926" ht="22.5" customHeight="1" spans="4:4">
      <c r="D926" s="31"/>
    </row>
    <row r="927" ht="22.5" customHeight="1" spans="4:4">
      <c r="D927" s="31"/>
    </row>
    <row r="928" ht="22.5" customHeight="1" spans="4:4">
      <c r="D928" s="31"/>
    </row>
    <row r="929" ht="22.5" customHeight="1" spans="4:4">
      <c r="D929" s="31"/>
    </row>
    <row r="930" ht="22.5" customHeight="1" spans="4:4">
      <c r="D930" s="31"/>
    </row>
    <row r="931" ht="22.5" customHeight="1" spans="4:4">
      <c r="D931" s="31"/>
    </row>
    <row r="932" ht="22.5" customHeight="1" spans="4:4">
      <c r="D932" s="31"/>
    </row>
    <row r="933" ht="22.5" customHeight="1" spans="4:4">
      <c r="D933" s="31"/>
    </row>
    <row r="934" ht="22.5" customHeight="1" spans="4:4">
      <c r="D934" s="31"/>
    </row>
    <row r="935" ht="22.5" customHeight="1" spans="4:4">
      <c r="D935" s="31"/>
    </row>
    <row r="936" ht="22.5" customHeight="1" spans="4:4">
      <c r="D936" s="31"/>
    </row>
    <row r="937" ht="22.5" customHeight="1" spans="4:4">
      <c r="D937" s="31"/>
    </row>
    <row r="938" ht="22.5" customHeight="1" spans="4:4">
      <c r="D938" s="31"/>
    </row>
    <row r="939" ht="22.5" customHeight="1" spans="4:4">
      <c r="D939" s="31"/>
    </row>
    <row r="940" ht="22.5" customHeight="1" spans="4:4">
      <c r="D940" s="31"/>
    </row>
    <row r="941" ht="22.5" customHeight="1" spans="4:4">
      <c r="D941" s="31"/>
    </row>
    <row r="942" ht="22.5" customHeight="1" spans="4:4">
      <c r="D942" s="31"/>
    </row>
    <row r="943" ht="22.5" customHeight="1" spans="4:4">
      <c r="D943" s="31"/>
    </row>
    <row r="944" ht="22.5" customHeight="1" spans="4:4">
      <c r="D944" s="31"/>
    </row>
    <row r="945" ht="22.5" customHeight="1" spans="4:4">
      <c r="D945" s="31"/>
    </row>
    <row r="946" ht="22.5" customHeight="1" spans="4:4">
      <c r="D946" s="31"/>
    </row>
    <row r="947" ht="22.5" customHeight="1" spans="4:4">
      <c r="D947" s="31"/>
    </row>
    <row r="948" ht="22.5" customHeight="1" spans="4:4">
      <c r="D948" s="31"/>
    </row>
    <row r="949" ht="22.5" customHeight="1" spans="4:4">
      <c r="D949" s="31"/>
    </row>
    <row r="950" ht="22.5" customHeight="1" spans="4:4">
      <c r="D950" s="31"/>
    </row>
    <row r="951" ht="22.5" customHeight="1" spans="4:4">
      <c r="D951" s="31"/>
    </row>
    <row r="952" ht="22.5" customHeight="1" spans="4:4">
      <c r="D952" s="31"/>
    </row>
    <row r="953" ht="22.5" customHeight="1" spans="4:4">
      <c r="D953" s="31"/>
    </row>
    <row r="954" ht="22.5" customHeight="1" spans="4:4">
      <c r="D954" s="31"/>
    </row>
    <row r="955" ht="22.5" customHeight="1" spans="4:4">
      <c r="D955" s="31"/>
    </row>
    <row r="956" ht="22.5" customHeight="1" spans="4:4">
      <c r="D956" s="31"/>
    </row>
    <row r="957" ht="22.5" customHeight="1" spans="4:4">
      <c r="D957" s="31"/>
    </row>
    <row r="958" ht="22.5" customHeight="1" spans="4:4">
      <c r="D958" s="31"/>
    </row>
    <row r="959" ht="22.5" customHeight="1" spans="4:4">
      <c r="D959" s="31"/>
    </row>
    <row r="960" ht="22.5" customHeight="1" spans="4:4">
      <c r="D960" s="31"/>
    </row>
    <row r="961" ht="22.5" customHeight="1" spans="4:4">
      <c r="D961" s="31"/>
    </row>
    <row r="962" ht="22.5" customHeight="1" spans="4:4">
      <c r="D962" s="31"/>
    </row>
    <row r="963" ht="22.5" customHeight="1" spans="4:4">
      <c r="D963" s="31"/>
    </row>
    <row r="964" ht="22.5" customHeight="1" spans="4:4">
      <c r="D964" s="31"/>
    </row>
    <row r="965" ht="22.5" customHeight="1" spans="4:4">
      <c r="D965" s="31"/>
    </row>
    <row r="966" ht="22.5" customHeight="1" spans="4:4">
      <c r="D966" s="31"/>
    </row>
    <row r="967" ht="22.5" customHeight="1" spans="4:4">
      <c r="D967" s="31"/>
    </row>
    <row r="968" ht="22.5" customHeight="1" spans="4:4">
      <c r="D968" s="31"/>
    </row>
    <row r="969" ht="22.5" customHeight="1" spans="4:4">
      <c r="D969" s="31"/>
    </row>
    <row r="970" ht="22.5" customHeight="1" spans="4:4">
      <c r="D970" s="31"/>
    </row>
    <row r="971" ht="22.5" customHeight="1" spans="4:4">
      <c r="D971" s="31"/>
    </row>
    <row r="972" ht="22.5" customHeight="1" spans="4:4">
      <c r="D972" s="31"/>
    </row>
    <row r="973" ht="22.5" customHeight="1" spans="4:4">
      <c r="D973" s="31"/>
    </row>
    <row r="974" ht="22.5" customHeight="1" spans="4:4">
      <c r="D974" s="31"/>
    </row>
    <row r="975" ht="22.5" customHeight="1" spans="4:4">
      <c r="D975" s="31"/>
    </row>
    <row r="976" ht="22.5" customHeight="1" spans="4:4">
      <c r="D976" s="31"/>
    </row>
    <row r="977" ht="22.5" customHeight="1" spans="4:4">
      <c r="D977" s="31"/>
    </row>
    <row r="978" ht="22.5" customHeight="1" spans="4:4">
      <c r="D978" s="31"/>
    </row>
    <row r="979" ht="22.5" customHeight="1" spans="4:4">
      <c r="D979" s="31"/>
    </row>
    <row r="980" ht="22.5" customHeight="1" spans="4:4">
      <c r="D980" s="31"/>
    </row>
    <row r="981" ht="22.5" customHeight="1" spans="4:4">
      <c r="D981" s="31"/>
    </row>
    <row r="982" ht="22.5" customHeight="1" spans="4:4">
      <c r="D982" s="31"/>
    </row>
    <row r="983" ht="22.5" customHeight="1" spans="4:4">
      <c r="D983" s="31"/>
    </row>
    <row r="984" ht="22.5" customHeight="1" spans="4:4">
      <c r="D984" s="31"/>
    </row>
    <row r="985" ht="22.5" customHeight="1" spans="4:4">
      <c r="D985" s="31"/>
    </row>
    <row r="986" ht="22.5" customHeight="1" spans="4:4">
      <c r="D986" s="31"/>
    </row>
    <row r="987" ht="22.5" customHeight="1" spans="4:4">
      <c r="D987" s="31"/>
    </row>
    <row r="988" ht="22.5" customHeight="1" spans="4:4">
      <c r="D988" s="31"/>
    </row>
    <row r="989" ht="22.5" customHeight="1" spans="4:4">
      <c r="D989" s="31"/>
    </row>
    <row r="990" ht="22.5" customHeight="1" spans="4:4">
      <c r="D990" s="31"/>
    </row>
    <row r="991" ht="22.5" customHeight="1" spans="4:4">
      <c r="D991" s="31"/>
    </row>
    <row r="992" ht="22.5" customHeight="1" spans="4:4">
      <c r="D992" s="31"/>
    </row>
    <row r="993" ht="22.5" customHeight="1" spans="4:4">
      <c r="D993" s="31"/>
    </row>
    <row r="994" ht="22.5" customHeight="1" spans="4:4">
      <c r="D994" s="31"/>
    </row>
    <row r="995" ht="22.5" customHeight="1" spans="4:4">
      <c r="D995" s="31"/>
    </row>
    <row r="996" ht="22.5" customHeight="1" spans="4:4">
      <c r="D996" s="31"/>
    </row>
    <row r="997" ht="22.5" customHeight="1" spans="4:4">
      <c r="D997" s="31"/>
    </row>
  </sheetData>
  <mergeCells count="10">
    <mergeCell ref="A1:O1"/>
    <mergeCell ref="A2:O2"/>
    <mergeCell ref="A3:O3"/>
    <mergeCell ref="F4:M4"/>
    <mergeCell ref="A4:A5"/>
    <mergeCell ref="B4:B5"/>
    <mergeCell ref="C4:C5"/>
    <mergeCell ref="D4:D5"/>
    <mergeCell ref="N4:N5"/>
    <mergeCell ref="O4:O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 สภ.เมืองสมุทร-แผนการใช้จ่าย 69</vt:lpstr>
      <vt:lpstr>แผนการใช้จ่าย</vt:lpstr>
      <vt:lpstr>รายงานการใช้จ่าย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Thitipong Chayawan</cp:lastModifiedBy>
  <dcterms:created xsi:type="dcterms:W3CDTF">2024-01-10T07:59:00Z</dcterms:created>
  <cp:lastPrinted>2026-05-19T13:02:00Z</cp:lastPrinted>
  <dcterms:modified xsi:type="dcterms:W3CDTF">2026-05-20T07:25:58Z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DEC8DFA14DBC44569D694989FB0DDE7B_12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